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4\Desktop\Godišnji financijski izvještaj za 2025.g\"/>
    </mc:Choice>
  </mc:AlternateContent>
  <xr:revisionPtr revIDLastSave="0" documentId="13_ncr:1_{2F0B5B89-3CE4-41FB-A524-9E7EAD14963B}"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s="1"/>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D82" i="8"/>
  <c r="D77" i="8"/>
  <c r="C1654" i="1" s="1"/>
  <c r="D72" i="8"/>
  <c r="C1649" i="1" s="1"/>
  <c r="D67" i="8"/>
  <c r="C1644" i="1" s="1"/>
  <c r="D62" i="8"/>
  <c r="D57" i="8"/>
  <c r="D52" i="8"/>
  <c r="C1629" i="1" s="1"/>
  <c r="D46" i="8"/>
  <c r="D37" i="8"/>
  <c r="D27" i="8"/>
  <c r="C1604" i="1" s="1"/>
  <c r="D18" i="8"/>
  <c r="C1595" i="1" s="1"/>
  <c r="H1595" i="1" s="1"/>
  <c r="D8" i="8"/>
  <c r="E44" i="7"/>
  <c r="I36" i="3" s="1"/>
  <c r="D44" i="7"/>
  <c r="C1577" i="1" s="1"/>
  <c r="E39" i="7"/>
  <c r="D1572" i="1" s="1"/>
  <c r="D39" i="7"/>
  <c r="D38" i="7" s="1"/>
  <c r="E30" i="7"/>
  <c r="D30" i="7"/>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C1503" i="1" s="1"/>
  <c r="F106" i="6"/>
  <c r="F105" i="6"/>
  <c r="F104" i="6"/>
  <c r="F103" i="6"/>
  <c r="F102" i="6"/>
  <c r="F101" i="6"/>
  <c r="F100" i="6"/>
  <c r="E99" i="6"/>
  <c r="D99" i="6"/>
  <c r="C1495" i="1"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C1155" i="1" s="1"/>
  <c r="F149" i="5"/>
  <c r="F148" i="5"/>
  <c r="E147" i="5"/>
  <c r="D1152" i="1" s="1"/>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27" i="1" s="1"/>
  <c r="D633" i="4"/>
  <c r="C627" i="1"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7" i="4"/>
  <c r="F534" i="4"/>
  <c r="F533" i="4"/>
  <c r="E532" i="4"/>
  <c r="D526" i="1" s="1"/>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C474" i="1" s="1"/>
  <c r="F478" i="4"/>
  <c r="F477" i="4"/>
  <c r="E476" i="4"/>
  <c r="D476" i="4"/>
  <c r="F476" i="4" s="1"/>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8" i="4"/>
  <c r="E427" i="4"/>
  <c r="D427" i="4"/>
  <c r="E426" i="4"/>
  <c r="D426" i="4"/>
  <c r="F426" i="4" s="1"/>
  <c r="F421" i="4"/>
  <c r="F420" i="4"/>
  <c r="F419" i="4"/>
  <c r="F416" i="4"/>
  <c r="F415" i="4"/>
  <c r="F414" i="4"/>
  <c r="F413" i="4"/>
  <c r="E412" i="4"/>
  <c r="D412" i="4"/>
  <c r="F412" i="4" s="1"/>
  <c r="F411" i="4"/>
  <c r="E410" i="4"/>
  <c r="D405" i="1" s="1"/>
  <c r="D410" i="4"/>
  <c r="F410" i="4" s="1"/>
  <c r="F409" i="4"/>
  <c r="F408" i="4"/>
  <c r="E407" i="4"/>
  <c r="E406" i="4" s="1"/>
  <c r="D401" i="1" s="1"/>
  <c r="D407" i="4"/>
  <c r="F407" i="4" s="1"/>
  <c r="F405" i="4"/>
  <c r="F404" i="4"/>
  <c r="F403" i="4"/>
  <c r="F402" i="4"/>
  <c r="E401" i="4"/>
  <c r="D396" i="1" s="1"/>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5" i="4"/>
  <c r="F364" i="4"/>
  <c r="F363" i="4"/>
  <c r="E362" i="4"/>
  <c r="D362" i="4"/>
  <c r="C357" i="1" s="1"/>
  <c r="F359" i="4"/>
  <c r="E358" i="4"/>
  <c r="D353" i="1" s="1"/>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22" i="4"/>
  <c r="F322" i="4" s="1"/>
  <c r="F320" i="4"/>
  <c r="F319" i="4"/>
  <c r="F318" i="4"/>
  <c r="F317" i="4"/>
  <c r="F316" i="4"/>
  <c r="F315" i="4"/>
  <c r="E314" i="4"/>
  <c r="D309" i="1" s="1"/>
  <c r="D314" i="4"/>
  <c r="F314" i="4" s="1"/>
  <c r="F313" i="4"/>
  <c r="F312" i="4"/>
  <c r="F311" i="4"/>
  <c r="E310" i="4"/>
  <c r="D310" i="4"/>
  <c r="F310"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5" i="1" s="1"/>
  <c r="D269" i="4"/>
  <c r="F269" i="4" s="1"/>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17" i="1" s="1"/>
  <c r="D222" i="4"/>
  <c r="D221" i="4" s="1"/>
  <c r="F221" i="4" s="1"/>
  <c r="F220" i="4"/>
  <c r="F219" i="4"/>
  <c r="F218" i="4"/>
  <c r="F217" i="4"/>
  <c r="E216" i="4"/>
  <c r="D212" i="1" s="1"/>
  <c r="D216" i="4"/>
  <c r="F216" i="4"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C150" i="1" s="1"/>
  <c r="F151" i="4"/>
  <c r="F150" i="4"/>
  <c r="F149" i="4"/>
  <c r="F148" i="4"/>
  <c r="F147" i="4"/>
  <c r="F146" i="4"/>
  <c r="F145" i="4"/>
  <c r="F144" i="4"/>
  <c r="F143" i="4"/>
  <c r="F142" i="4"/>
  <c r="E141" i="4"/>
  <c r="E140" i="4" s="1"/>
  <c r="D136" i="1" s="1"/>
  <c r="D141" i="4"/>
  <c r="C137" i="1" s="1"/>
  <c r="F139" i="4"/>
  <c r="F138" i="4"/>
  <c r="F137" i="4"/>
  <c r="F136" i="4"/>
  <c r="E135" i="4"/>
  <c r="E134" i="4" s="1"/>
  <c r="D135"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7" i="4"/>
  <c r="F77" i="4" s="1"/>
  <c r="F76" i="4"/>
  <c r="F75" i="4"/>
  <c r="E74" i="4"/>
  <c r="D70" i="1" s="1"/>
  <c r="D74" i="4"/>
  <c r="F74" i="4" s="1"/>
  <c r="F73" i="4"/>
  <c r="F72" i="4"/>
  <c r="E71" i="4"/>
  <c r="D71" i="4"/>
  <c r="F71" i="4" s="1"/>
  <c r="F70" i="4"/>
  <c r="F69" i="4"/>
  <c r="E68" i="4"/>
  <c r="D68" i="4"/>
  <c r="F67" i="4"/>
  <c r="F66" i="4"/>
  <c r="F65" i="4"/>
  <c r="E64" i="4"/>
  <c r="D60" i="1" s="1"/>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C4" i="1"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G1655" i="1" s="1"/>
  <c r="C1653" i="1"/>
  <c r="C1652" i="1"/>
  <c r="C1651" i="1"/>
  <c r="C1650" i="1"/>
  <c r="C1648" i="1"/>
  <c r="C1647" i="1"/>
  <c r="G1647" i="1" s="1"/>
  <c r="C1646" i="1"/>
  <c r="C1645" i="1"/>
  <c r="C1643" i="1"/>
  <c r="C1642" i="1"/>
  <c r="C1641" i="1"/>
  <c r="C1640" i="1"/>
  <c r="C1639" i="1"/>
  <c r="C1638" i="1"/>
  <c r="C1637" i="1"/>
  <c r="C1636" i="1"/>
  <c r="C1635" i="1"/>
  <c r="C1633" i="1"/>
  <c r="C1632" i="1"/>
  <c r="C1631" i="1"/>
  <c r="C1630"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6" i="1"/>
  <c r="C1536" i="1"/>
  <c r="D1535" i="1"/>
  <c r="C1535" i="1"/>
  <c r="H1535" i="1" s="1"/>
  <c r="D1534" i="1"/>
  <c r="C1534" i="1"/>
  <c r="D1533" i="1"/>
  <c r="C1533" i="1"/>
  <c r="H1533" i="1" s="1"/>
  <c r="D1532" i="1"/>
  <c r="C1532" i="1"/>
  <c r="D1531" i="1"/>
  <c r="C1531" i="1"/>
  <c r="D1530" i="1"/>
  <c r="C1530" i="1"/>
  <c r="D1529" i="1"/>
  <c r="C1529" i="1"/>
  <c r="D1528" i="1"/>
  <c r="C1528" i="1"/>
  <c r="D1527" i="1"/>
  <c r="C1527" i="1"/>
  <c r="H1527" i="1" s="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D1513" i="1"/>
  <c r="C1513" i="1"/>
  <c r="D1512" i="1"/>
  <c r="C1512" i="1"/>
  <c r="D1511" i="1"/>
  <c r="D1509" i="1"/>
  <c r="C1509" i="1"/>
  <c r="H1509" i="1" s="1"/>
  <c r="D1508" i="1"/>
  <c r="C1508" i="1"/>
  <c r="D1507" i="1"/>
  <c r="C1507" i="1"/>
  <c r="H1507" i="1" s="1"/>
  <c r="D1506" i="1"/>
  <c r="C1506" i="1"/>
  <c r="D1505" i="1"/>
  <c r="C1505" i="1"/>
  <c r="D1504" i="1"/>
  <c r="C1504" i="1"/>
  <c r="D1503" i="1"/>
  <c r="D1502" i="1"/>
  <c r="C1502" i="1"/>
  <c r="D1501" i="1"/>
  <c r="C1501" i="1"/>
  <c r="H1501" i="1" s="1"/>
  <c r="D1500" i="1"/>
  <c r="C1500" i="1"/>
  <c r="D1499" i="1"/>
  <c r="C1499" i="1"/>
  <c r="D1498" i="1"/>
  <c r="C1498" i="1"/>
  <c r="D1497" i="1"/>
  <c r="C1497" i="1"/>
  <c r="D1496" i="1"/>
  <c r="C1496" i="1"/>
  <c r="D1495" i="1"/>
  <c r="D1494" i="1"/>
  <c r="C1494" i="1"/>
  <c r="D1493" i="1"/>
  <c r="C1493" i="1"/>
  <c r="D1492" i="1"/>
  <c r="C1492" i="1"/>
  <c r="H1492" i="1" s="1"/>
  <c r="D1491" i="1"/>
  <c r="C1491" i="1"/>
  <c r="C1490" i="1"/>
  <c r="D1489" i="1"/>
  <c r="C1489" i="1"/>
  <c r="D1488" i="1"/>
  <c r="C1488" i="1"/>
  <c r="D1487" i="1"/>
  <c r="C1487" i="1"/>
  <c r="D1486" i="1"/>
  <c r="C1486" i="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C1450" i="1"/>
  <c r="D1449" i="1"/>
  <c r="C1449" i="1"/>
  <c r="H1449" i="1" s="1"/>
  <c r="D1448" i="1"/>
  <c r="C1448" i="1"/>
  <c r="D1447" i="1"/>
  <c r="C1447" i="1"/>
  <c r="D1446" i="1"/>
  <c r="C1446" i="1"/>
  <c r="D1445" i="1"/>
  <c r="C1445" i="1"/>
  <c r="D1444" i="1"/>
  <c r="C1444" i="1"/>
  <c r="D1443" i="1"/>
  <c r="C1443" i="1"/>
  <c r="D1442" i="1"/>
  <c r="C1442" i="1"/>
  <c r="D1441" i="1"/>
  <c r="C1441" i="1"/>
  <c r="D1440" i="1"/>
  <c r="C1440" i="1"/>
  <c r="D1438" i="1"/>
  <c r="C1438" i="1"/>
  <c r="D1437" i="1"/>
  <c r="C1437" i="1"/>
  <c r="H1437" i="1" s="1"/>
  <c r="D1436" i="1"/>
  <c r="C1436" i="1"/>
  <c r="D1435" i="1"/>
  <c r="D1434" i="1"/>
  <c r="C1434" i="1"/>
  <c r="D1433" i="1"/>
  <c r="C1433" i="1"/>
  <c r="D1432" i="1"/>
  <c r="C1432" i="1"/>
  <c r="D1430" i="1"/>
  <c r="C1430" i="1"/>
  <c r="D1429" i="1"/>
  <c r="C1429" i="1"/>
  <c r="D1428" i="1"/>
  <c r="C1428" i="1"/>
  <c r="D1427" i="1"/>
  <c r="C1427" i="1"/>
  <c r="G1427" i="1" s="1"/>
  <c r="D1426" i="1"/>
  <c r="C1426" i="1"/>
  <c r="D1425" i="1"/>
  <c r="C1425" i="1"/>
  <c r="D1424" i="1"/>
  <c r="D1423" i="1"/>
  <c r="C1423" i="1"/>
  <c r="D1422" i="1"/>
  <c r="C1422" i="1"/>
  <c r="D1421" i="1"/>
  <c r="C1421" i="1"/>
  <c r="G1421" i="1" s="1"/>
  <c r="D1420" i="1"/>
  <c r="C1420" i="1"/>
  <c r="D1419" i="1"/>
  <c r="C1419" i="1"/>
  <c r="D1417" i="1"/>
  <c r="C1417" i="1"/>
  <c r="D1416" i="1"/>
  <c r="C1416" i="1"/>
  <c r="D1415" i="1"/>
  <c r="C1415" i="1"/>
  <c r="G1415" i="1" s="1"/>
  <c r="D1414" i="1"/>
  <c r="C1414" i="1"/>
  <c r="D1413" i="1"/>
  <c r="C1413" i="1"/>
  <c r="D1412" i="1"/>
  <c r="C1412" i="1"/>
  <c r="D1411" i="1"/>
  <c r="C1411" i="1"/>
  <c r="D1410" i="1"/>
  <c r="C1410" i="1"/>
  <c r="D1409" i="1"/>
  <c r="D1408" i="1"/>
  <c r="C1408" i="1"/>
  <c r="D1407" i="1"/>
  <c r="C1407" i="1"/>
  <c r="C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D1361" i="1"/>
  <c r="C1361" i="1"/>
  <c r="D1360" i="1"/>
  <c r="C1360" i="1"/>
  <c r="D1359" i="1"/>
  <c r="C1359" i="1"/>
  <c r="H1359" i="1" s="1"/>
  <c r="D1358" i="1"/>
  <c r="C1358" i="1"/>
  <c r="D1357" i="1"/>
  <c r="C1357" i="1"/>
  <c r="D1356" i="1"/>
  <c r="C1356" i="1"/>
  <c r="D1355" i="1"/>
  <c r="C1355" i="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H1305" i="1" s="1"/>
  <c r="D1304" i="1"/>
  <c r="C1304" i="1"/>
  <c r="H1304" i="1" s="1"/>
  <c r="D1303" i="1"/>
  <c r="C1303" i="1"/>
  <c r="D1302" i="1"/>
  <c r="C1302" i="1"/>
  <c r="D1301" i="1"/>
  <c r="C1301" i="1"/>
  <c r="H1301" i="1" s="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3" i="1"/>
  <c r="C1263" i="1"/>
  <c r="D1262" i="1"/>
  <c r="C1262" i="1"/>
  <c r="H1262" i="1" s="1"/>
  <c r="D1261" i="1"/>
  <c r="C1261" i="1"/>
  <c r="D1260" i="1"/>
  <c r="C1260" i="1"/>
  <c r="D1258" i="1"/>
  <c r="C1258" i="1"/>
  <c r="D1257" i="1"/>
  <c r="C1257" i="1"/>
  <c r="D1254" i="1"/>
  <c r="C1254" i="1"/>
  <c r="H1254" i="1" s="1"/>
  <c r="D1253" i="1"/>
  <c r="C1253" i="1"/>
  <c r="D1252" i="1"/>
  <c r="C1252" i="1"/>
  <c r="D1251" i="1"/>
  <c r="C1251" i="1"/>
  <c r="D1250" i="1"/>
  <c r="C1250" i="1"/>
  <c r="D1249" i="1"/>
  <c r="C1249" i="1"/>
  <c r="D1248" i="1"/>
  <c r="C1248" i="1"/>
  <c r="H1248" i="1" s="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D1222" i="1"/>
  <c r="C1222" i="1"/>
  <c r="D1221" i="1"/>
  <c r="C1221" i="1"/>
  <c r="D1220" i="1"/>
  <c r="C1220" i="1"/>
  <c r="D1219" i="1"/>
  <c r="C1219" i="1"/>
  <c r="D1218" i="1"/>
  <c r="C1218" i="1"/>
  <c r="D1217" i="1"/>
  <c r="C1217" i="1"/>
  <c r="D1216" i="1"/>
  <c r="C1216" i="1"/>
  <c r="C1215" i="1"/>
  <c r="D1214" i="1"/>
  <c r="C1214" i="1"/>
  <c r="G1214" i="1" s="1"/>
  <c r="D1213" i="1"/>
  <c r="C1213" i="1"/>
  <c r="D1212" i="1"/>
  <c r="C1212" i="1"/>
  <c r="D1211" i="1"/>
  <c r="C1211" i="1"/>
  <c r="D1210" i="1"/>
  <c r="C1210" i="1"/>
  <c r="D1209" i="1"/>
  <c r="C1209" i="1"/>
  <c r="C1208"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D1185" i="1"/>
  <c r="D1184" i="1"/>
  <c r="C1184" i="1"/>
  <c r="D1183" i="1"/>
  <c r="C1183" i="1"/>
  <c r="D1179" i="1"/>
  <c r="C1179" i="1"/>
  <c r="D1178" i="1"/>
  <c r="C1178" i="1"/>
  <c r="G1178" i="1" s="1"/>
  <c r="D1177" i="1"/>
  <c r="C1177" i="1"/>
  <c r="D1175" i="1"/>
  <c r="C1175" i="1"/>
  <c r="D1174" i="1"/>
  <c r="C1174" i="1"/>
  <c r="D1173" i="1"/>
  <c r="C1173" i="1"/>
  <c r="D1172" i="1"/>
  <c r="C1172" i="1"/>
  <c r="G1172" i="1" s="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2" i="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D1112" i="1"/>
  <c r="D1111" i="1"/>
  <c r="C1111" i="1"/>
  <c r="D1110" i="1"/>
  <c r="C1110" i="1"/>
  <c r="D1109" i="1"/>
  <c r="C1109" i="1"/>
  <c r="D1108" i="1"/>
  <c r="C1108" i="1"/>
  <c r="D1107" i="1"/>
  <c r="C1107" i="1"/>
  <c r="H1107" i="1" s="1"/>
  <c r="D1106" i="1"/>
  <c r="C1106" i="1"/>
  <c r="D1105" i="1"/>
  <c r="C1105" i="1"/>
  <c r="D1104" i="1"/>
  <c r="C1104" i="1"/>
  <c r="D1103" i="1"/>
  <c r="C1103" i="1"/>
  <c r="D1102" i="1"/>
  <c r="C1102" i="1"/>
  <c r="D1101" i="1"/>
  <c r="C1101" i="1"/>
  <c r="D1100" i="1"/>
  <c r="C1100" i="1"/>
  <c r="D1099" i="1"/>
  <c r="C1099" i="1"/>
  <c r="D1098" i="1"/>
  <c r="C1098" i="1"/>
  <c r="D1097" i="1"/>
  <c r="C1097" i="1"/>
  <c r="G1097" i="1" s="1"/>
  <c r="D1096" i="1"/>
  <c r="C1096" i="1"/>
  <c r="D1095" i="1"/>
  <c r="C1095" i="1"/>
  <c r="D1094" i="1"/>
  <c r="C1094" i="1"/>
  <c r="D1092" i="1"/>
  <c r="C1092" i="1"/>
  <c r="H1092" i="1" s="1"/>
  <c r="D1091" i="1"/>
  <c r="C1091" i="1"/>
  <c r="D1090" i="1"/>
  <c r="C1090" i="1"/>
  <c r="D1089" i="1"/>
  <c r="C1089" i="1"/>
  <c r="D1088" i="1"/>
  <c r="C1088" i="1"/>
  <c r="D1087" i="1"/>
  <c r="C1087" i="1"/>
  <c r="D1086" i="1"/>
  <c r="C1086" i="1"/>
  <c r="H1086" i="1" s="1"/>
  <c r="D1085" i="1"/>
  <c r="C1085" i="1"/>
  <c r="D1084" i="1"/>
  <c r="C1084" i="1"/>
  <c r="D1083" i="1"/>
  <c r="C1083" i="1"/>
  <c r="D1082" i="1"/>
  <c r="C1082" i="1"/>
  <c r="D1081" i="1"/>
  <c r="C1081" i="1"/>
  <c r="D1080" i="1"/>
  <c r="C1080" i="1"/>
  <c r="H1080" i="1" s="1"/>
  <c r="D1079" i="1"/>
  <c r="C1079" i="1"/>
  <c r="D1078" i="1"/>
  <c r="C1078" i="1"/>
  <c r="D1077" i="1"/>
  <c r="C1077" i="1"/>
  <c r="D1076" i="1"/>
  <c r="D1073" i="1"/>
  <c r="C1073" i="1"/>
  <c r="D1072" i="1"/>
  <c r="C1072" i="1"/>
  <c r="D1071" i="1"/>
  <c r="C1071" i="1"/>
  <c r="D1070" i="1"/>
  <c r="C1070" i="1"/>
  <c r="G1070" i="1" s="1"/>
  <c r="D1069" i="1"/>
  <c r="C1069" i="1"/>
  <c r="D1068" i="1"/>
  <c r="D1067" i="1"/>
  <c r="C1067" i="1"/>
  <c r="D1066" i="1"/>
  <c r="C1066" i="1"/>
  <c r="D1065" i="1"/>
  <c r="C1065" i="1"/>
  <c r="D1064" i="1"/>
  <c r="C1064" i="1"/>
  <c r="D1063" i="1"/>
  <c r="C1063" i="1"/>
  <c r="D1062" i="1"/>
  <c r="C1062" i="1"/>
  <c r="C1061" i="1"/>
  <c r="D1060" i="1"/>
  <c r="C1060" i="1"/>
  <c r="D1059" i="1"/>
  <c r="C1059" i="1"/>
  <c r="D1058" i="1"/>
  <c r="C1058" i="1"/>
  <c r="D1057" i="1"/>
  <c r="C1057" i="1"/>
  <c r="H1057" i="1" s="1"/>
  <c r="D1056" i="1"/>
  <c r="C1056" i="1"/>
  <c r="D1055" i="1"/>
  <c r="C1055" i="1"/>
  <c r="D1054" i="1"/>
  <c r="C1054" i="1"/>
  <c r="D1053" i="1"/>
  <c r="C1053" i="1"/>
  <c r="H1053" i="1" s="1"/>
  <c r="D1052" i="1"/>
  <c r="C1052" i="1"/>
  <c r="D1051" i="1"/>
  <c r="C1051" i="1"/>
  <c r="H1051" i="1" s="1"/>
  <c r="D1050" i="1"/>
  <c r="C1050" i="1"/>
  <c r="D1049" i="1"/>
  <c r="C1049" i="1"/>
  <c r="D1048" i="1"/>
  <c r="C1048" i="1"/>
  <c r="D1047" i="1"/>
  <c r="C1047" i="1"/>
  <c r="D1046" i="1"/>
  <c r="C1046" i="1"/>
  <c r="D1045" i="1"/>
  <c r="C1045" i="1"/>
  <c r="D1044" i="1"/>
  <c r="C1044" i="1"/>
  <c r="D1043" i="1"/>
  <c r="C1043" i="1"/>
  <c r="G1043" i="1" s="1"/>
  <c r="D1042" i="1"/>
  <c r="C1042" i="1"/>
  <c r="D1041" i="1"/>
  <c r="C1041" i="1"/>
  <c r="H1041" i="1" s="1"/>
  <c r="D1040" i="1"/>
  <c r="C1040" i="1"/>
  <c r="D1039" i="1"/>
  <c r="C1039" i="1"/>
  <c r="H1039" i="1" s="1"/>
  <c r="D1038" i="1"/>
  <c r="C1038" i="1"/>
  <c r="D1037" i="1"/>
  <c r="C1037" i="1"/>
  <c r="G1037" i="1" s="1"/>
  <c r="D1036" i="1"/>
  <c r="C1036" i="1"/>
  <c r="D1035" i="1"/>
  <c r="C1035" i="1"/>
  <c r="H1035" i="1" s="1"/>
  <c r="C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H1019" i="1" s="1"/>
  <c r="D1018" i="1"/>
  <c r="D1016" i="1"/>
  <c r="C1016" i="1"/>
  <c r="D1015" i="1"/>
  <c r="C1015" i="1"/>
  <c r="D1014" i="1"/>
  <c r="C1014" i="1"/>
  <c r="H1014" i="1" s="1"/>
  <c r="D1010" i="1"/>
  <c r="C1010" i="1"/>
  <c r="D1009" i="1"/>
  <c r="C1009" i="1"/>
  <c r="D1008" i="1"/>
  <c r="C1008" i="1"/>
  <c r="H1008" i="1" s="1"/>
  <c r="D1007" i="1"/>
  <c r="C1007" i="1"/>
  <c r="D1006" i="1"/>
  <c r="C1006" i="1"/>
  <c r="H1006" i="1" s="1"/>
  <c r="D1005" i="1"/>
  <c r="C1005" i="1"/>
  <c r="D1004" i="1"/>
  <c r="C1004" i="1"/>
  <c r="D1003" i="1"/>
  <c r="C1003" i="1"/>
  <c r="D1002" i="1"/>
  <c r="C1002" i="1"/>
  <c r="H1002" i="1" s="1"/>
  <c r="D1001" i="1"/>
  <c r="C1001" i="1"/>
  <c r="D1000" i="1"/>
  <c r="C1000" i="1"/>
  <c r="H1000" i="1" s="1"/>
  <c r="D999" i="1"/>
  <c r="C999" i="1"/>
  <c r="D998" i="1"/>
  <c r="C998" i="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D981" i="1"/>
  <c r="C981" i="1"/>
  <c r="D980" i="1"/>
  <c r="C980" i="1"/>
  <c r="D979" i="1"/>
  <c r="C979" i="1"/>
  <c r="D978" i="1"/>
  <c r="C978" i="1"/>
  <c r="H978" i="1" s="1"/>
  <c r="D977" i="1"/>
  <c r="C977" i="1"/>
  <c r="D976" i="1"/>
  <c r="C976" i="1"/>
  <c r="D975" i="1"/>
  <c r="C975" i="1"/>
  <c r="D974" i="1"/>
  <c r="C974" i="1"/>
  <c r="H974" i="1" s="1"/>
  <c r="D973" i="1"/>
  <c r="C973" i="1"/>
  <c r="D972" i="1"/>
  <c r="C972" i="1"/>
  <c r="D971" i="1"/>
  <c r="C971" i="1"/>
  <c r="D970" i="1"/>
  <c r="C970" i="1"/>
  <c r="H970" i="1" s="1"/>
  <c r="D969" i="1"/>
  <c r="C969" i="1"/>
  <c r="D968" i="1"/>
  <c r="C968" i="1"/>
  <c r="H968" i="1" s="1"/>
  <c r="D967" i="1"/>
  <c r="C967" i="1"/>
  <c r="D966" i="1"/>
  <c r="C966" i="1"/>
  <c r="H966" i="1" s="1"/>
  <c r="D965" i="1"/>
  <c r="C965" i="1"/>
  <c r="D964" i="1"/>
  <c r="C964" i="1"/>
  <c r="D963" i="1"/>
  <c r="C963" i="1"/>
  <c r="D962" i="1"/>
  <c r="C962" i="1"/>
  <c r="H962" i="1" s="1"/>
  <c r="D961" i="1"/>
  <c r="C961" i="1"/>
  <c r="D960" i="1"/>
  <c r="C960" i="1"/>
  <c r="H960" i="1" s="1"/>
  <c r="D959" i="1"/>
  <c r="C959" i="1"/>
  <c r="D958" i="1"/>
  <c r="C958" i="1"/>
  <c r="D957" i="1"/>
  <c r="C957" i="1"/>
  <c r="D956" i="1"/>
  <c r="C956" i="1"/>
  <c r="H956" i="1" s="1"/>
  <c r="D955" i="1"/>
  <c r="C955" i="1"/>
  <c r="D954" i="1"/>
  <c r="C954" i="1"/>
  <c r="D953" i="1"/>
  <c r="C953" i="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D927" i="1"/>
  <c r="C927" i="1"/>
  <c r="D926" i="1"/>
  <c r="C926" i="1"/>
  <c r="D925" i="1"/>
  <c r="C925" i="1"/>
  <c r="D924" i="1"/>
  <c r="C924" i="1"/>
  <c r="H924" i="1" s="1"/>
  <c r="D923" i="1"/>
  <c r="C923" i="1"/>
  <c r="D922" i="1"/>
  <c r="C922" i="1"/>
  <c r="D921" i="1"/>
  <c r="C921" i="1"/>
  <c r="D920" i="1"/>
  <c r="C920" i="1"/>
  <c r="H920" i="1" s="1"/>
  <c r="D919" i="1"/>
  <c r="C919" i="1"/>
  <c r="D918" i="1"/>
  <c r="C918" i="1"/>
  <c r="D917" i="1"/>
  <c r="C917" i="1"/>
  <c r="D916" i="1"/>
  <c r="C916" i="1"/>
  <c r="H916" i="1" s="1"/>
  <c r="D915" i="1"/>
  <c r="C915" i="1"/>
  <c r="D914" i="1"/>
  <c r="C914" i="1"/>
  <c r="H914" i="1" s="1"/>
  <c r="D913" i="1"/>
  <c r="C913" i="1"/>
  <c r="D912" i="1"/>
  <c r="C912" i="1"/>
  <c r="H912" i="1" s="1"/>
  <c r="D911" i="1"/>
  <c r="C911" i="1"/>
  <c r="D910" i="1"/>
  <c r="C910" i="1"/>
  <c r="D909" i="1"/>
  <c r="C909" i="1"/>
  <c r="D908" i="1"/>
  <c r="C908" i="1"/>
  <c r="H908" i="1" s="1"/>
  <c r="D907" i="1"/>
  <c r="C907" i="1"/>
  <c r="D906" i="1"/>
  <c r="C906" i="1"/>
  <c r="H906" i="1" s="1"/>
  <c r="D905" i="1"/>
  <c r="C905" i="1"/>
  <c r="D904" i="1"/>
  <c r="C904" i="1"/>
  <c r="D903" i="1"/>
  <c r="C903" i="1"/>
  <c r="D902" i="1"/>
  <c r="C902" i="1"/>
  <c r="H902" i="1" s="1"/>
  <c r="D901" i="1"/>
  <c r="C901" i="1"/>
  <c r="D900" i="1"/>
  <c r="C900" i="1"/>
  <c r="D899" i="1"/>
  <c r="C899" i="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D873" i="1"/>
  <c r="C873" i="1"/>
  <c r="D872" i="1"/>
  <c r="C872" i="1"/>
  <c r="D871" i="1"/>
  <c r="C871" i="1"/>
  <c r="D870" i="1"/>
  <c r="C870" i="1"/>
  <c r="H870" i="1" s="1"/>
  <c r="D869" i="1"/>
  <c r="C869" i="1"/>
  <c r="D868" i="1"/>
  <c r="C868" i="1"/>
  <c r="D867" i="1"/>
  <c r="C867" i="1"/>
  <c r="D866" i="1"/>
  <c r="C866" i="1"/>
  <c r="H866" i="1" s="1"/>
  <c r="D865" i="1"/>
  <c r="C865" i="1"/>
  <c r="D864" i="1"/>
  <c r="C864" i="1"/>
  <c r="D863" i="1"/>
  <c r="C863" i="1"/>
  <c r="D862" i="1"/>
  <c r="C862" i="1"/>
  <c r="H862" i="1" s="1"/>
  <c r="D861" i="1"/>
  <c r="C861" i="1"/>
  <c r="D860" i="1"/>
  <c r="C860" i="1"/>
  <c r="H860" i="1" s="1"/>
  <c r="D859" i="1"/>
  <c r="C859" i="1"/>
  <c r="D858" i="1"/>
  <c r="C858" i="1"/>
  <c r="H858" i="1" s="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D845" i="1"/>
  <c r="C845" i="1"/>
  <c r="D844" i="1"/>
  <c r="C844" i="1"/>
  <c r="D843" i="1"/>
  <c r="C843" i="1"/>
  <c r="D842" i="1"/>
  <c r="C842" i="1"/>
  <c r="H842" i="1" s="1"/>
  <c r="D841" i="1"/>
  <c r="C841" i="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D825" i="1"/>
  <c r="C825" i="1"/>
  <c r="D824" i="1"/>
  <c r="C824" i="1"/>
  <c r="D823" i="1"/>
  <c r="C823" i="1"/>
  <c r="D822" i="1"/>
  <c r="C822" i="1"/>
  <c r="D821" i="1"/>
  <c r="C821" i="1"/>
  <c r="D820" i="1"/>
  <c r="C820" i="1"/>
  <c r="G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D807" i="1"/>
  <c r="C807" i="1"/>
  <c r="D806" i="1"/>
  <c r="C806" i="1"/>
  <c r="D805" i="1"/>
  <c r="C805" i="1"/>
  <c r="D804" i="1"/>
  <c r="C804" i="1"/>
  <c r="D803" i="1"/>
  <c r="C803" i="1"/>
  <c r="D802" i="1"/>
  <c r="C802" i="1"/>
  <c r="D801" i="1"/>
  <c r="C801" i="1"/>
  <c r="D800" i="1"/>
  <c r="C800" i="1"/>
  <c r="H800" i="1" s="1"/>
  <c r="D799" i="1"/>
  <c r="C799" i="1"/>
  <c r="D798" i="1"/>
  <c r="C798" i="1"/>
  <c r="H798" i="1" s="1"/>
  <c r="D797" i="1"/>
  <c r="C797" i="1"/>
  <c r="D796" i="1"/>
  <c r="C796" i="1"/>
  <c r="H796" i="1" s="1"/>
  <c r="D795" i="1"/>
  <c r="C795" i="1"/>
  <c r="D794" i="1"/>
  <c r="C794" i="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D781" i="1"/>
  <c r="C781" i="1"/>
  <c r="D780" i="1"/>
  <c r="C780" i="1"/>
  <c r="H780" i="1" s="1"/>
  <c r="D779" i="1"/>
  <c r="C779" i="1"/>
  <c r="D778" i="1"/>
  <c r="C778" i="1"/>
  <c r="H778" i="1" s="1"/>
  <c r="D777" i="1"/>
  <c r="C777" i="1"/>
  <c r="D776" i="1"/>
  <c r="C776" i="1"/>
  <c r="H776" i="1" s="1"/>
  <c r="D775" i="1"/>
  <c r="C775" i="1"/>
  <c r="H775" i="1" s="1"/>
  <c r="D774" i="1"/>
  <c r="C774" i="1"/>
  <c r="H774" i="1" s="1"/>
  <c r="D773" i="1"/>
  <c r="C773" i="1"/>
  <c r="D772" i="1"/>
  <c r="C772" i="1"/>
  <c r="H772" i="1" s="1"/>
  <c r="D771" i="1"/>
  <c r="C771" i="1"/>
  <c r="D770" i="1"/>
  <c r="C770" i="1"/>
  <c r="D769" i="1"/>
  <c r="C769" i="1"/>
  <c r="D768" i="1"/>
  <c r="C768" i="1"/>
  <c r="D767" i="1"/>
  <c r="C767" i="1"/>
  <c r="H767" i="1" s="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D757" i="1"/>
  <c r="C757" i="1"/>
  <c r="D756" i="1"/>
  <c r="C756" i="1"/>
  <c r="H756" i="1" s="1"/>
  <c r="D755" i="1"/>
  <c r="C755" i="1"/>
  <c r="H755" i="1" s="1"/>
  <c r="D754" i="1"/>
  <c r="C754" i="1"/>
  <c r="H754" i="1" s="1"/>
  <c r="D753" i="1"/>
  <c r="C753" i="1"/>
  <c r="H753" i="1" s="1"/>
  <c r="D752" i="1"/>
  <c r="C752" i="1"/>
  <c r="H752" i="1" s="1"/>
  <c r="D751" i="1"/>
  <c r="C751" i="1"/>
  <c r="H751" i="1" s="1"/>
  <c r="D750" i="1"/>
  <c r="C750" i="1"/>
  <c r="D749" i="1"/>
  <c r="C749" i="1"/>
  <c r="D748" i="1"/>
  <c r="C748" i="1"/>
  <c r="D747" i="1"/>
  <c r="C747" i="1"/>
  <c r="H747" i="1" s="1"/>
  <c r="D746" i="1"/>
  <c r="C746" i="1"/>
  <c r="D745" i="1"/>
  <c r="C745" i="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D733" i="1"/>
  <c r="C733" i="1"/>
  <c r="D732" i="1"/>
  <c r="C732" i="1"/>
  <c r="H732" i="1" s="1"/>
  <c r="D731" i="1"/>
  <c r="C731" i="1"/>
  <c r="D730" i="1"/>
  <c r="C730" i="1"/>
  <c r="H730" i="1" s="1"/>
  <c r="D729" i="1"/>
  <c r="C729" i="1"/>
  <c r="H729" i="1" s="1"/>
  <c r="D728" i="1"/>
  <c r="C728" i="1"/>
  <c r="H728" i="1" s="1"/>
  <c r="D727" i="1"/>
  <c r="C727" i="1"/>
  <c r="H727" i="1" s="1"/>
  <c r="D726" i="1"/>
  <c r="C726" i="1"/>
  <c r="H726" i="1" s="1"/>
  <c r="D725" i="1"/>
  <c r="C725" i="1"/>
  <c r="D724" i="1"/>
  <c r="C724" i="1"/>
  <c r="H724" i="1" s="1"/>
  <c r="D723" i="1"/>
  <c r="C723" i="1"/>
  <c r="H723" i="1" s="1"/>
  <c r="D722" i="1"/>
  <c r="C722" i="1"/>
  <c r="D721" i="1"/>
  <c r="C721" i="1"/>
  <c r="D720" i="1"/>
  <c r="C720" i="1"/>
  <c r="H720" i="1" s="1"/>
  <c r="D719" i="1"/>
  <c r="C719" i="1"/>
  <c r="G719" i="1" s="1"/>
  <c r="D718" i="1"/>
  <c r="C718" i="1"/>
  <c r="H718" i="1" s="1"/>
  <c r="D717" i="1"/>
  <c r="C717" i="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G707" i="1" s="1"/>
  <c r="D706" i="1"/>
  <c r="C706" i="1"/>
  <c r="H706" i="1" s="1"/>
  <c r="D705" i="1"/>
  <c r="C705" i="1"/>
  <c r="H705" i="1" s="1"/>
  <c r="D704" i="1"/>
  <c r="C704" i="1"/>
  <c r="H704" i="1" s="1"/>
  <c r="D703" i="1"/>
  <c r="C703" i="1"/>
  <c r="D702" i="1"/>
  <c r="C702" i="1"/>
  <c r="H702" i="1" s="1"/>
  <c r="D701" i="1"/>
  <c r="C701" i="1"/>
  <c r="D700" i="1"/>
  <c r="C700" i="1"/>
  <c r="H700" i="1" s="1"/>
  <c r="D699" i="1"/>
  <c r="C699" i="1"/>
  <c r="H699" i="1" s="1"/>
  <c r="D698" i="1"/>
  <c r="C698" i="1"/>
  <c r="D697" i="1"/>
  <c r="C697" i="1"/>
  <c r="D696" i="1"/>
  <c r="C696" i="1"/>
  <c r="H696" i="1" s="1"/>
  <c r="D695" i="1"/>
  <c r="C695" i="1"/>
  <c r="H695" i="1" s="1"/>
  <c r="D694" i="1"/>
  <c r="C694" i="1"/>
  <c r="D693" i="1"/>
  <c r="C693" i="1"/>
  <c r="H693" i="1" s="1"/>
  <c r="D692" i="1"/>
  <c r="C692" i="1"/>
  <c r="D691" i="1"/>
  <c r="C691" i="1"/>
  <c r="H691" i="1" s="1"/>
  <c r="D690" i="1"/>
  <c r="C690" i="1"/>
  <c r="H690" i="1" s="1"/>
  <c r="D689" i="1"/>
  <c r="C689" i="1"/>
  <c r="H689" i="1" s="1"/>
  <c r="D688" i="1"/>
  <c r="C688" i="1"/>
  <c r="D687" i="1"/>
  <c r="C687" i="1"/>
  <c r="H687" i="1" s="1"/>
  <c r="D686" i="1"/>
  <c r="C686" i="1"/>
  <c r="D685" i="1"/>
  <c r="C685" i="1"/>
  <c r="H685" i="1" s="1"/>
  <c r="D684" i="1"/>
  <c r="C684" i="1"/>
  <c r="H684" i="1" s="1"/>
  <c r="D683" i="1"/>
  <c r="C683" i="1"/>
  <c r="D682" i="1"/>
  <c r="C682" i="1"/>
  <c r="D681" i="1"/>
  <c r="C681" i="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H669" i="1" s="1"/>
  <c r="D668" i="1"/>
  <c r="C668" i="1"/>
  <c r="H668" i="1" s="1"/>
  <c r="D667" i="1"/>
  <c r="C667" i="1"/>
  <c r="H667" i="1" s="1"/>
  <c r="D666" i="1"/>
  <c r="C666" i="1"/>
  <c r="H666" i="1" s="1"/>
  <c r="D665" i="1"/>
  <c r="C665" i="1"/>
  <c r="D664" i="1"/>
  <c r="C664" i="1"/>
  <c r="H664" i="1" s="1"/>
  <c r="D663" i="1"/>
  <c r="C663" i="1"/>
  <c r="H663" i="1" s="1"/>
  <c r="D662" i="1"/>
  <c r="C662" i="1"/>
  <c r="H662" i="1" s="1"/>
  <c r="D661" i="1"/>
  <c r="C661" i="1"/>
  <c r="H661" i="1" s="1"/>
  <c r="D660" i="1"/>
  <c r="C660" i="1"/>
  <c r="H660" i="1" s="1"/>
  <c r="D659" i="1"/>
  <c r="C659" i="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D648" i="1"/>
  <c r="C648" i="1"/>
  <c r="H648" i="1" s="1"/>
  <c r="D647" i="1"/>
  <c r="C647" i="1"/>
  <c r="D646" i="1"/>
  <c r="C646" i="1"/>
  <c r="D645" i="1"/>
  <c r="C645" i="1"/>
  <c r="H645" i="1" s="1"/>
  <c r="D636" i="1"/>
  <c r="C636" i="1"/>
  <c r="H636" i="1" s="1"/>
  <c r="D635" i="1"/>
  <c r="C635" i="1"/>
  <c r="D632" i="1"/>
  <c r="C632" i="1"/>
  <c r="D631" i="1"/>
  <c r="C631" i="1"/>
  <c r="D630" i="1"/>
  <c r="C630" i="1"/>
  <c r="H630" i="1" s="1"/>
  <c r="D629" i="1"/>
  <c r="C629" i="1"/>
  <c r="D628" i="1"/>
  <c r="C628" i="1"/>
  <c r="H628" i="1" s="1"/>
  <c r="D626" i="1"/>
  <c r="C626" i="1"/>
  <c r="D625" i="1"/>
  <c r="C625" i="1"/>
  <c r="D624" i="1"/>
  <c r="C624" i="1"/>
  <c r="D622" i="1"/>
  <c r="C622" i="1"/>
  <c r="D621" i="1"/>
  <c r="C621" i="1"/>
  <c r="D620" i="1"/>
  <c r="C620" i="1"/>
  <c r="D619" i="1"/>
  <c r="C619" i="1"/>
  <c r="D618" i="1"/>
  <c r="C618" i="1"/>
  <c r="H618" i="1" s="1"/>
  <c r="D617" i="1"/>
  <c r="C617" i="1"/>
  <c r="D616" i="1"/>
  <c r="C616" i="1"/>
  <c r="D615" i="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D603" i="1"/>
  <c r="D602" i="1"/>
  <c r="C602" i="1"/>
  <c r="D601" i="1"/>
  <c r="C601" i="1"/>
  <c r="D600" i="1"/>
  <c r="C600" i="1"/>
  <c r="D599" i="1"/>
  <c r="C599" i="1"/>
  <c r="H599" i="1" s="1"/>
  <c r="D598" i="1"/>
  <c r="C598" i="1"/>
  <c r="D596" i="1"/>
  <c r="C596" i="1"/>
  <c r="D595" i="1"/>
  <c r="C595" i="1"/>
  <c r="D594" i="1"/>
  <c r="C594" i="1"/>
  <c r="D593" i="1"/>
  <c r="C593" i="1"/>
  <c r="D592" i="1"/>
  <c r="C592" i="1"/>
  <c r="D590" i="1"/>
  <c r="C590" i="1"/>
  <c r="H590" i="1" s="1"/>
  <c r="D589" i="1"/>
  <c r="C589" i="1"/>
  <c r="D588" i="1"/>
  <c r="D587" i="1"/>
  <c r="C587" i="1"/>
  <c r="D586" i="1"/>
  <c r="C586" i="1"/>
  <c r="H586" i="1" s="1"/>
  <c r="D585" i="1"/>
  <c r="C585" i="1"/>
  <c r="D584" i="1"/>
  <c r="C584" i="1"/>
  <c r="H584" i="1" s="1"/>
  <c r="D583" i="1"/>
  <c r="C583" i="1"/>
  <c r="D582" i="1"/>
  <c r="C582" i="1"/>
  <c r="D581" i="1"/>
  <c r="C581" i="1"/>
  <c r="D580" i="1"/>
  <c r="C580" i="1"/>
  <c r="D579" i="1"/>
  <c r="D577" i="1"/>
  <c r="C577" i="1"/>
  <c r="D576" i="1"/>
  <c r="C576" i="1"/>
  <c r="D575" i="1"/>
  <c r="C575" i="1"/>
  <c r="D574" i="1"/>
  <c r="C574" i="1"/>
  <c r="D573" i="1"/>
  <c r="C573" i="1"/>
  <c r="D572" i="1"/>
  <c r="C572" i="1"/>
  <c r="D571" i="1"/>
  <c r="C571" i="1"/>
  <c r="D570" i="1"/>
  <c r="C570" i="1"/>
  <c r="D569" i="1"/>
  <c r="D568" i="1"/>
  <c r="C568" i="1"/>
  <c r="D567" i="1"/>
  <c r="C567" i="1"/>
  <c r="D566"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D538" i="1"/>
  <c r="C538" i="1"/>
  <c r="D537" i="1"/>
  <c r="C537" i="1"/>
  <c r="D535" i="1"/>
  <c r="C535" i="1"/>
  <c r="D534" i="1"/>
  <c r="C534" i="1"/>
  <c r="D533" i="1"/>
  <c r="C533" i="1"/>
  <c r="D532" i="1"/>
  <c r="C532" i="1"/>
  <c r="D531" i="1"/>
  <c r="C531" i="1"/>
  <c r="D528" i="1"/>
  <c r="C528" i="1"/>
  <c r="H528" i="1" s="1"/>
  <c r="D527" i="1"/>
  <c r="C527" i="1"/>
  <c r="H527" i="1" s="1"/>
  <c r="D525" i="1"/>
  <c r="C525" i="1"/>
  <c r="D524" i="1"/>
  <c r="C524" i="1"/>
  <c r="D523" i="1"/>
  <c r="C523" i="1"/>
  <c r="D522" i="1"/>
  <c r="C522" i="1"/>
  <c r="D521" i="1"/>
  <c r="C521" i="1"/>
  <c r="D520" i="1"/>
  <c r="C520" i="1"/>
  <c r="D519" i="1"/>
  <c r="C519" i="1"/>
  <c r="D518" i="1"/>
  <c r="C518" i="1"/>
  <c r="D517" i="1"/>
  <c r="D515" i="1"/>
  <c r="C515" i="1"/>
  <c r="D514" i="1"/>
  <c r="C514" i="1"/>
  <c r="D513" i="1"/>
  <c r="C513" i="1"/>
  <c r="D512" i="1"/>
  <c r="C512" i="1"/>
  <c r="D511" i="1"/>
  <c r="C511" i="1"/>
  <c r="D510" i="1"/>
  <c r="C510" i="1"/>
  <c r="D509" i="1"/>
  <c r="C509" i="1"/>
  <c r="D508" i="1"/>
  <c r="D507" i="1"/>
  <c r="C507" i="1"/>
  <c r="D506" i="1"/>
  <c r="C506" i="1"/>
  <c r="D505" i="1"/>
  <c r="C505" i="1"/>
  <c r="D504" i="1"/>
  <c r="C504" i="1"/>
  <c r="C503" i="1"/>
  <c r="D502" i="1"/>
  <c r="C502" i="1"/>
  <c r="D501" i="1"/>
  <c r="C501" i="1"/>
  <c r="H501" i="1" s="1"/>
  <c r="D500" i="1"/>
  <c r="C500" i="1"/>
  <c r="D499" i="1"/>
  <c r="C499" i="1"/>
  <c r="D498" i="1"/>
  <c r="C498" i="1"/>
  <c r="H498" i="1" s="1"/>
  <c r="D497" i="1"/>
  <c r="C497" i="1"/>
  <c r="D496" i="1"/>
  <c r="D495" i="1"/>
  <c r="C495" i="1"/>
  <c r="D494" i="1"/>
  <c r="C494" i="1"/>
  <c r="D493" i="1"/>
  <c r="C493" i="1"/>
  <c r="D492" i="1"/>
  <c r="C492" i="1"/>
  <c r="D491" i="1"/>
  <c r="C491" i="1"/>
  <c r="D490" i="1"/>
  <c r="C490" i="1"/>
  <c r="D489" i="1"/>
  <c r="C489" i="1"/>
  <c r="D488" i="1"/>
  <c r="C488" i="1"/>
  <c r="D487" i="1"/>
  <c r="C487" i="1"/>
  <c r="D486" i="1"/>
  <c r="C486" i="1"/>
  <c r="D484" i="1"/>
  <c r="C484" i="1"/>
  <c r="D483" i="1"/>
  <c r="C483" i="1"/>
  <c r="C482" i="1"/>
  <c r="D481" i="1"/>
  <c r="C481" i="1"/>
  <c r="D480" i="1"/>
  <c r="C480" i="1"/>
  <c r="D479" i="1"/>
  <c r="C479" i="1"/>
  <c r="D478" i="1"/>
  <c r="C478" i="1"/>
  <c r="D477" i="1"/>
  <c r="C477" i="1"/>
  <c r="D476" i="1"/>
  <c r="C476" i="1"/>
  <c r="D475" i="1"/>
  <c r="C475" i="1"/>
  <c r="D474" i="1"/>
  <c r="D472" i="1"/>
  <c r="C472" i="1"/>
  <c r="H472" i="1" s="1"/>
  <c r="D471" i="1"/>
  <c r="C471" i="1"/>
  <c r="H471" i="1" s="1"/>
  <c r="D470" i="1"/>
  <c r="C470" i="1"/>
  <c r="D469" i="1"/>
  <c r="C469" i="1"/>
  <c r="H469" i="1" s="1"/>
  <c r="D468" i="1"/>
  <c r="C468" i="1"/>
  <c r="D467" i="1"/>
  <c r="C467" i="1"/>
  <c r="D466" i="1"/>
  <c r="C466" i="1"/>
  <c r="H466" i="1" s="1"/>
  <c r="D465" i="1"/>
  <c r="C465" i="1"/>
  <c r="H465" i="1" s="1"/>
  <c r="D463" i="1"/>
  <c r="C463" i="1"/>
  <c r="D462" i="1"/>
  <c r="C462" i="1"/>
  <c r="H462" i="1" s="1"/>
  <c r="D461" i="1"/>
  <c r="C461" i="1"/>
  <c r="D459" i="1"/>
  <c r="C459" i="1"/>
  <c r="D458" i="1"/>
  <c r="C458" i="1"/>
  <c r="D457" i="1"/>
  <c r="C457" i="1"/>
  <c r="D456" i="1"/>
  <c r="C456" i="1"/>
  <c r="D455" i="1"/>
  <c r="C455" i="1"/>
  <c r="D454" i="1"/>
  <c r="C454" i="1"/>
  <c r="D453" i="1"/>
  <c r="C453" i="1"/>
  <c r="D452" i="1"/>
  <c r="C452"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C431" i="1"/>
  <c r="D430" i="1"/>
  <c r="C430" i="1"/>
  <c r="D429" i="1"/>
  <c r="C429" i="1"/>
  <c r="D428" i="1"/>
  <c r="C428" i="1"/>
  <c r="D427" i="1"/>
  <c r="C427" i="1"/>
  <c r="D426" i="1"/>
  <c r="C426" i="1"/>
  <c r="D423" i="1"/>
  <c r="C423" i="1"/>
  <c r="D422" i="1"/>
  <c r="D421" i="1"/>
  <c r="D416" i="1"/>
  <c r="C416" i="1"/>
  <c r="D415" i="1"/>
  <c r="C415" i="1"/>
  <c r="D414" i="1"/>
  <c r="C414" i="1"/>
  <c r="D411" i="1"/>
  <c r="C411" i="1"/>
  <c r="D410" i="1"/>
  <c r="C410" i="1"/>
  <c r="D409" i="1"/>
  <c r="C409" i="1"/>
  <c r="D408" i="1"/>
  <c r="C408" i="1"/>
  <c r="D407" i="1"/>
  <c r="D406" i="1"/>
  <c r="C406" i="1"/>
  <c r="C405" i="1"/>
  <c r="D404" i="1"/>
  <c r="C404" i="1"/>
  <c r="D403" i="1"/>
  <c r="C403" i="1"/>
  <c r="D402" i="1"/>
  <c r="D400" i="1"/>
  <c r="C400" i="1"/>
  <c r="H400" i="1" s="1"/>
  <c r="D399" i="1"/>
  <c r="C399" i="1"/>
  <c r="D398" i="1"/>
  <c r="C398" i="1"/>
  <c r="H398" i="1" s="1"/>
  <c r="D397" i="1"/>
  <c r="C397" i="1"/>
  <c r="H397" i="1" s="1"/>
  <c r="D395" i="1"/>
  <c r="C395" i="1"/>
  <c r="D394" i="1"/>
  <c r="C394" i="1"/>
  <c r="D393" i="1"/>
  <c r="C393" i="1"/>
  <c r="D392" i="1"/>
  <c r="C392" i="1"/>
  <c r="H392" i="1" s="1"/>
  <c r="D391" i="1"/>
  <c r="C391" i="1"/>
  <c r="D390" i="1"/>
  <c r="C390" i="1"/>
  <c r="D389" i="1"/>
  <c r="C389" i="1"/>
  <c r="H389" i="1" s="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D367" i="1"/>
  <c r="C367" i="1"/>
  <c r="D366" i="1"/>
  <c r="C366" i="1"/>
  <c r="D365" i="1"/>
  <c r="C365" i="1"/>
  <c r="D364" i="1"/>
  <c r="C364" i="1"/>
  <c r="H364" i="1" s="1"/>
  <c r="D363" i="1"/>
  <c r="C363" i="1"/>
  <c r="D362" i="1"/>
  <c r="C362" i="1"/>
  <c r="D361" i="1"/>
  <c r="C361" i="1"/>
  <c r="D360" i="1"/>
  <c r="C360" i="1"/>
  <c r="H360" i="1" s="1"/>
  <c r="D359" i="1"/>
  <c r="C359" i="1"/>
  <c r="H359" i="1" s="1"/>
  <c r="D358" i="1"/>
  <c r="C358" i="1"/>
  <c r="D357" i="1"/>
  <c r="D354" i="1"/>
  <c r="C354" i="1"/>
  <c r="D352" i="1"/>
  <c r="C352" i="1"/>
  <c r="D351" i="1"/>
  <c r="C351" i="1"/>
  <c r="D350" i="1"/>
  <c r="C350" i="1"/>
  <c r="C349" i="1"/>
  <c r="D348" i="1"/>
  <c r="C348" i="1"/>
  <c r="D347" i="1"/>
  <c r="C347" i="1"/>
  <c r="D346" i="1"/>
  <c r="C346" i="1"/>
  <c r="D345" i="1"/>
  <c r="C345" i="1"/>
  <c r="D344" i="1"/>
  <c r="C344" i="1"/>
  <c r="D343" i="1"/>
  <c r="C343" i="1"/>
  <c r="D342" i="1"/>
  <c r="C342" i="1"/>
  <c r="D341" i="1"/>
  <c r="D340" i="1"/>
  <c r="C340" i="1"/>
  <c r="D339" i="1"/>
  <c r="C339" i="1"/>
  <c r="D338" i="1"/>
  <c r="C338" i="1"/>
  <c r="D337" i="1"/>
  <c r="C337" i="1"/>
  <c r="D336" i="1"/>
  <c r="C336" i="1"/>
  <c r="D335" i="1"/>
  <c r="C335" i="1"/>
  <c r="D334" i="1"/>
  <c r="C334" i="1"/>
  <c r="D333" i="1"/>
  <c r="C333" i="1"/>
  <c r="D332" i="1"/>
  <c r="C332" i="1"/>
  <c r="D330" i="1"/>
  <c r="C330" i="1"/>
  <c r="H330" i="1" s="1"/>
  <c r="D329" i="1"/>
  <c r="C329" i="1"/>
  <c r="D328" i="1"/>
  <c r="C328" i="1"/>
  <c r="D327" i="1"/>
  <c r="C327" i="1"/>
  <c r="D326" i="1"/>
  <c r="C326" i="1"/>
  <c r="G326" i="1" s="1"/>
  <c r="D325" i="1"/>
  <c r="C325" i="1"/>
  <c r="D324" i="1"/>
  <c r="C324" i="1"/>
  <c r="H324" i="1" s="1"/>
  <c r="D323" i="1"/>
  <c r="C323" i="1"/>
  <c r="G323" i="1" s="1"/>
  <c r="D321" i="1"/>
  <c r="C321" i="1"/>
  <c r="D320" i="1"/>
  <c r="C320" i="1"/>
  <c r="D319" i="1"/>
  <c r="C319" i="1"/>
  <c r="D318" i="1"/>
  <c r="C318" i="1"/>
  <c r="D317" i="1"/>
  <c r="C317" i="1"/>
  <c r="D315" i="1"/>
  <c r="C315" i="1"/>
  <c r="D314" i="1"/>
  <c r="C314" i="1"/>
  <c r="D313" i="1"/>
  <c r="C313" i="1"/>
  <c r="D312" i="1"/>
  <c r="C312" i="1"/>
  <c r="D311" i="1"/>
  <c r="C311" i="1"/>
  <c r="D310" i="1"/>
  <c r="C310" i="1"/>
  <c r="C309" i="1"/>
  <c r="D308" i="1"/>
  <c r="C308" i="1"/>
  <c r="D307" i="1"/>
  <c r="C307" i="1"/>
  <c r="D306" i="1"/>
  <c r="C306" i="1"/>
  <c r="D305" i="1"/>
  <c r="C305" i="1"/>
  <c r="D302" i="1"/>
  <c r="C302" i="1"/>
  <c r="D301" i="1"/>
  <c r="C301" i="1"/>
  <c r="D300" i="1"/>
  <c r="C300" i="1"/>
  <c r="D299" i="1"/>
  <c r="C299" i="1"/>
  <c r="D298" i="1"/>
  <c r="C298" i="1"/>
  <c r="C294" i="1"/>
  <c r="D293" i="1"/>
  <c r="C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D279" i="1"/>
  <c r="C279" i="1"/>
  <c r="D278" i="1"/>
  <c r="C278" i="1"/>
  <c r="D277" i="1"/>
  <c r="C277" i="1"/>
  <c r="D276" i="1"/>
  <c r="C276" i="1"/>
  <c r="D275" i="1"/>
  <c r="C275" i="1"/>
  <c r="C274" i="1"/>
  <c r="D273" i="1"/>
  <c r="C273" i="1"/>
  <c r="D272" i="1"/>
  <c r="C272" i="1"/>
  <c r="D271" i="1"/>
  <c r="C271" i="1"/>
  <c r="D270" i="1"/>
  <c r="C270" i="1"/>
  <c r="D268" i="1"/>
  <c r="C268" i="1"/>
  <c r="G268" i="1" s="1"/>
  <c r="D267" i="1"/>
  <c r="C267" i="1"/>
  <c r="H267" i="1" s="1"/>
  <c r="D266" i="1"/>
  <c r="C266" i="1"/>
  <c r="D264" i="1"/>
  <c r="C264" i="1"/>
  <c r="H264" i="1" s="1"/>
  <c r="D263" i="1"/>
  <c r="C263" i="1"/>
  <c r="G263" i="1" s="1"/>
  <c r="D262" i="1"/>
  <c r="C262" i="1"/>
  <c r="D261" i="1"/>
  <c r="C261" i="1"/>
  <c r="D260" i="1"/>
  <c r="C260" i="1"/>
  <c r="H260" i="1" s="1"/>
  <c r="D259" i="1"/>
  <c r="D257" i="1"/>
  <c r="C257" i="1"/>
  <c r="D256" i="1"/>
  <c r="C256" i="1"/>
  <c r="D255" i="1"/>
  <c r="C255" i="1"/>
  <c r="D254" i="1"/>
  <c r="C254" i="1"/>
  <c r="D252" i="1"/>
  <c r="C252" i="1"/>
  <c r="D251" i="1"/>
  <c r="C251" i="1"/>
  <c r="D250" i="1"/>
  <c r="C250" i="1"/>
  <c r="D249" i="1"/>
  <c r="C249" i="1"/>
  <c r="D248" i="1"/>
  <c r="C248" i="1"/>
  <c r="D247" i="1"/>
  <c r="C247" i="1"/>
  <c r="D246" i="1"/>
  <c r="C246" i="1"/>
  <c r="D245" i="1"/>
  <c r="C245" i="1"/>
  <c r="D244" i="1"/>
  <c r="C244" i="1"/>
  <c r="D243" i="1"/>
  <c r="C243" i="1"/>
  <c r="D242" i="1"/>
  <c r="D241" i="1"/>
  <c r="C241" i="1"/>
  <c r="D240" i="1"/>
  <c r="C240" i="1"/>
  <c r="D239" i="1"/>
  <c r="C239" i="1"/>
  <c r="D238" i="1"/>
  <c r="C238" i="1"/>
  <c r="D237" i="1"/>
  <c r="C237" i="1"/>
  <c r="D236" i="1"/>
  <c r="C236" i="1"/>
  <c r="G236" i="1" s="1"/>
  <c r="D235" i="1"/>
  <c r="C235" i="1"/>
  <c r="H235" i="1" s="1"/>
  <c r="D234" i="1"/>
  <c r="C234" i="1"/>
  <c r="D233" i="1"/>
  <c r="C233" i="1"/>
  <c r="D232" i="1"/>
  <c r="C232" i="1"/>
  <c r="D231" i="1"/>
  <c r="C231" i="1"/>
  <c r="H231" i="1" s="1"/>
  <c r="D230" i="1"/>
  <c r="C230" i="1"/>
  <c r="D229" i="1"/>
  <c r="C229" i="1"/>
  <c r="D228" i="1"/>
  <c r="C228" i="1"/>
  <c r="H228" i="1" s="1"/>
  <c r="D227"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C212" i="1"/>
  <c r="D211" i="1"/>
  <c r="C211" i="1"/>
  <c r="D210" i="1"/>
  <c r="C210" i="1"/>
  <c r="D209" i="1"/>
  <c r="C209" i="1"/>
  <c r="D208" i="1"/>
  <c r="C208" i="1"/>
  <c r="D207" i="1"/>
  <c r="C207" i="1"/>
  <c r="D206" i="1"/>
  <c r="C206" i="1"/>
  <c r="D205" i="1"/>
  <c r="C205" i="1"/>
  <c r="D204" i="1"/>
  <c r="D203" i="1"/>
  <c r="C203" i="1"/>
  <c r="D202" i="1"/>
  <c r="C202" i="1"/>
  <c r="D201" i="1"/>
  <c r="C201" i="1"/>
  <c r="D200" i="1"/>
  <c r="C200" i="1"/>
  <c r="D199" i="1"/>
  <c r="D197" i="1"/>
  <c r="C197" i="1"/>
  <c r="D196" i="1"/>
  <c r="C196" i="1"/>
  <c r="D195" i="1"/>
  <c r="C195" i="1"/>
  <c r="D194" i="1"/>
  <c r="C194" i="1"/>
  <c r="D193" i="1"/>
  <c r="C193" i="1"/>
  <c r="D192" i="1"/>
  <c r="C192" i="1"/>
  <c r="D191" i="1"/>
  <c r="C191" i="1"/>
  <c r="D189" i="1"/>
  <c r="C189" i="1"/>
  <c r="D188" i="1"/>
  <c r="C188" i="1"/>
  <c r="D187" i="1"/>
  <c r="C187" i="1"/>
  <c r="D186" i="1"/>
  <c r="C186" i="1"/>
  <c r="D185" i="1"/>
  <c r="D184" i="1"/>
  <c r="C184" i="1"/>
  <c r="D183" i="1"/>
  <c r="C183" i="1"/>
  <c r="D182" i="1"/>
  <c r="C182" i="1"/>
  <c r="D181" i="1"/>
  <c r="C181" i="1"/>
  <c r="D180" i="1"/>
  <c r="C180" i="1"/>
  <c r="D179" i="1"/>
  <c r="C179" i="1"/>
  <c r="D178" i="1"/>
  <c r="C178" i="1"/>
  <c r="H178" i="1" s="1"/>
  <c r="D177" i="1"/>
  <c r="C177" i="1"/>
  <c r="D176" i="1"/>
  <c r="C176" i="1"/>
  <c r="D175" i="1"/>
  <c r="C175" i="1"/>
  <c r="D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D159" i="1"/>
  <c r="C159" i="1"/>
  <c r="D158" i="1"/>
  <c r="C158" i="1"/>
  <c r="D157" i="1"/>
  <c r="C157" i="1"/>
  <c r="C156" i="1"/>
  <c r="D155" i="1"/>
  <c r="C155" i="1"/>
  <c r="D154" i="1"/>
  <c r="C154" i="1"/>
  <c r="D153" i="1"/>
  <c r="C153" i="1"/>
  <c r="D152" i="1"/>
  <c r="C152" i="1"/>
  <c r="D151" i="1"/>
  <c r="C151" i="1"/>
  <c r="D150" i="1"/>
  <c r="D147" i="1"/>
  <c r="C147" i="1"/>
  <c r="D146" i="1"/>
  <c r="C146" i="1"/>
  <c r="D145" i="1"/>
  <c r="C145" i="1"/>
  <c r="D144" i="1"/>
  <c r="C144" i="1"/>
  <c r="D143" i="1"/>
  <c r="C143" i="1"/>
  <c r="D142" i="1"/>
  <c r="C142" i="1"/>
  <c r="D141" i="1"/>
  <c r="C141" i="1"/>
  <c r="D140" i="1"/>
  <c r="C140" i="1"/>
  <c r="D139" i="1"/>
  <c r="C139" i="1"/>
  <c r="D138" i="1"/>
  <c r="C138" i="1"/>
  <c r="D137" i="1"/>
  <c r="D135" i="1"/>
  <c r="C135" i="1"/>
  <c r="D134" i="1"/>
  <c r="C134" i="1"/>
  <c r="D133" i="1"/>
  <c r="C133" i="1"/>
  <c r="D132" i="1"/>
  <c r="C132" i="1"/>
  <c r="D131" i="1"/>
  <c r="C131" i="1"/>
  <c r="D130" i="1"/>
  <c r="D129" i="1"/>
  <c r="C129" i="1"/>
  <c r="D128" i="1"/>
  <c r="C128" i="1"/>
  <c r="D127" i="1"/>
  <c r="C127" i="1"/>
  <c r="D126" i="1"/>
  <c r="C126" i="1"/>
  <c r="H126" i="1" s="1"/>
  <c r="D125" i="1"/>
  <c r="D124" i="1"/>
  <c r="C124" i="1"/>
  <c r="D123" i="1"/>
  <c r="C123" i="1"/>
  <c r="D122" i="1"/>
  <c r="D120" i="1"/>
  <c r="C120" i="1"/>
  <c r="D119" i="1"/>
  <c r="C119" i="1"/>
  <c r="H119" i="1" s="1"/>
  <c r="D118" i="1"/>
  <c r="C118" i="1"/>
  <c r="D117" i="1"/>
  <c r="C117" i="1"/>
  <c r="H117" i="1" s="1"/>
  <c r="D116" i="1"/>
  <c r="C116" i="1"/>
  <c r="D115" i="1"/>
  <c r="C115" i="1"/>
  <c r="G115" i="1" s="1"/>
  <c r="D114" i="1"/>
  <c r="C114" i="1"/>
  <c r="D113" i="1"/>
  <c r="C113" i="1"/>
  <c r="D112" i="1"/>
  <c r="C112" i="1"/>
  <c r="D111" i="1"/>
  <c r="C111" i="1"/>
  <c r="H111" i="1" s="1"/>
  <c r="D110" i="1"/>
  <c r="C110" i="1"/>
  <c r="D109" i="1"/>
  <c r="C109" i="1"/>
  <c r="H109" i="1" s="1"/>
  <c r="D108" i="1"/>
  <c r="C108" i="1"/>
  <c r="D107" i="1"/>
  <c r="C107" i="1"/>
  <c r="H107" i="1" s="1"/>
  <c r="D106" i="1"/>
  <c r="C106" i="1"/>
  <c r="D105" i="1"/>
  <c r="C105" i="1"/>
  <c r="H105" i="1" s="1"/>
  <c r="D104" i="1"/>
  <c r="C104" i="1"/>
  <c r="D101" i="1"/>
  <c r="C101" i="1"/>
  <c r="D100" i="1"/>
  <c r="C100" i="1"/>
  <c r="H100" i="1" s="1"/>
  <c r="D99" i="1"/>
  <c r="C99" i="1"/>
  <c r="D98" i="1"/>
  <c r="C98" i="1"/>
  <c r="H98" i="1" s="1"/>
  <c r="D97" i="1"/>
  <c r="C97" i="1"/>
  <c r="D96" i="1"/>
  <c r="C96" i="1"/>
  <c r="H96" i="1" s="1"/>
  <c r="D95" i="1"/>
  <c r="C95" i="1"/>
  <c r="D94" i="1"/>
  <c r="C94" i="1"/>
  <c r="D93" i="1"/>
  <c r="C93" i="1"/>
  <c r="D92" i="1"/>
  <c r="C92" i="1"/>
  <c r="H92" i="1" s="1"/>
  <c r="D91" i="1"/>
  <c r="C91" i="1"/>
  <c r="D90" i="1"/>
  <c r="C90" i="1"/>
  <c r="H90" i="1" s="1"/>
  <c r="D89" i="1"/>
  <c r="C89" i="1"/>
  <c r="D88" i="1"/>
  <c r="C88" i="1"/>
  <c r="H88" i="1" s="1"/>
  <c r="C87" i="1"/>
  <c r="D86" i="1"/>
  <c r="C86" i="1"/>
  <c r="H86" i="1" s="1"/>
  <c r="D85" i="1"/>
  <c r="C85" i="1"/>
  <c r="D84" i="1"/>
  <c r="C84" i="1"/>
  <c r="H84" i="1" s="1"/>
  <c r="D83" i="1"/>
  <c r="C83" i="1"/>
  <c r="D82" i="1"/>
  <c r="C82" i="1"/>
  <c r="G82" i="1" s="1"/>
  <c r="D81" i="1"/>
  <c r="C81" i="1"/>
  <c r="D80" i="1"/>
  <c r="C80" i="1"/>
  <c r="H80" i="1" s="1"/>
  <c r="C79" i="1"/>
  <c r="D77" i="1"/>
  <c r="C77" i="1"/>
  <c r="D76" i="1"/>
  <c r="C76" i="1"/>
  <c r="D75" i="1"/>
  <c r="C75" i="1"/>
  <c r="D74" i="1"/>
  <c r="C74" i="1"/>
  <c r="D73" i="1"/>
  <c r="C73" i="1"/>
  <c r="D72" i="1"/>
  <c r="C72" i="1"/>
  <c r="D71" i="1"/>
  <c r="C71" i="1"/>
  <c r="D69" i="1"/>
  <c r="C69" i="1"/>
  <c r="H69" i="1" s="1"/>
  <c r="D68" i="1"/>
  <c r="C68" i="1"/>
  <c r="D67" i="1"/>
  <c r="C67" i="1"/>
  <c r="D66" i="1"/>
  <c r="C66" i="1"/>
  <c r="D65" i="1"/>
  <c r="C65" i="1"/>
  <c r="D64" i="1"/>
  <c r="C64" i="1"/>
  <c r="D63" i="1"/>
  <c r="C63" i="1"/>
  <c r="H63" i="1" s="1"/>
  <c r="D62" i="1"/>
  <c r="C62" i="1"/>
  <c r="D61" i="1"/>
  <c r="C61" i="1"/>
  <c r="D59" i="1"/>
  <c r="C59" i="1"/>
  <c r="D58" i="1"/>
  <c r="C58" i="1"/>
  <c r="D57" i="1"/>
  <c r="C57" i="1"/>
  <c r="D56" i="1"/>
  <c r="C56" i="1"/>
  <c r="D55" i="1"/>
  <c r="C55" i="1"/>
  <c r="D54" i="1"/>
  <c r="C54" i="1"/>
  <c r="D53" i="1"/>
  <c r="C53" i="1"/>
  <c r="D52" i="1"/>
  <c r="C52" i="1"/>
  <c r="H52" i="1" s="1"/>
  <c r="D51" i="1"/>
  <c r="C51" i="1"/>
  <c r="H51" i="1" s="1"/>
  <c r="D50" i="1"/>
  <c r="C50" i="1"/>
  <c r="D49" i="1"/>
  <c r="D48" i="1"/>
  <c r="C48" i="1"/>
  <c r="D47" i="1"/>
  <c r="C47" i="1"/>
  <c r="H47" i="1" s="1"/>
  <c r="D46" i="1"/>
  <c r="C46" i="1"/>
  <c r="D44" i="1"/>
  <c r="C44" i="1"/>
  <c r="H44" i="1" s="1"/>
  <c r="D43" i="1"/>
  <c r="C43" i="1"/>
  <c r="D42" i="1"/>
  <c r="C42" i="1"/>
  <c r="H42" i="1" s="1"/>
  <c r="D41" i="1"/>
  <c r="C41" i="1"/>
  <c r="D38" i="1"/>
  <c r="C38" i="1"/>
  <c r="D37" i="1"/>
  <c r="C37" i="1"/>
  <c r="D36" i="1"/>
  <c r="C36" i="1"/>
  <c r="D34" i="1"/>
  <c r="C34" i="1"/>
  <c r="D33" i="1"/>
  <c r="C33" i="1"/>
  <c r="H33" i="1" s="1"/>
  <c r="D32" i="1"/>
  <c r="C32" i="1"/>
  <c r="D31" i="1"/>
  <c r="C31" i="1"/>
  <c r="D30" i="1"/>
  <c r="C30" i="1"/>
  <c r="D29" i="1"/>
  <c r="C29" i="1"/>
  <c r="H29" i="1" s="1"/>
  <c r="D28" i="1"/>
  <c r="C28" i="1"/>
  <c r="D27" i="1"/>
  <c r="C27" i="1"/>
  <c r="H27" i="1" s="1"/>
  <c r="D26" i="1"/>
  <c r="C26" i="1"/>
  <c r="D25" i="1"/>
  <c r="D24" i="1"/>
  <c r="C24" i="1"/>
  <c r="D23" i="1"/>
  <c r="C23" i="1"/>
  <c r="H23" i="1" s="1"/>
  <c r="D22" i="1"/>
  <c r="C22" i="1"/>
  <c r="D21" i="1"/>
  <c r="C21" i="1"/>
  <c r="H21" i="1" s="1"/>
  <c r="D20" i="1"/>
  <c r="C20" i="1"/>
  <c r="D18" i="1"/>
  <c r="C18" i="1"/>
  <c r="D17" i="1"/>
  <c r="C17" i="1"/>
  <c r="H17" i="1" s="1"/>
  <c r="D16" i="1"/>
  <c r="C16" i="1"/>
  <c r="D15" i="1"/>
  <c r="C15" i="1"/>
  <c r="H15" i="1" s="1"/>
  <c r="D14" i="1"/>
  <c r="C14" i="1"/>
  <c r="D13" i="1"/>
  <c r="D12" i="1"/>
  <c r="C12" i="1"/>
  <c r="H12" i="1" s="1"/>
  <c r="D11" i="1"/>
  <c r="C11" i="1"/>
  <c r="D10" i="1"/>
  <c r="C10" i="1"/>
  <c r="D9" i="1"/>
  <c r="C9" i="1"/>
  <c r="D8" i="1"/>
  <c r="C8" i="1"/>
  <c r="H8" i="1" s="1"/>
  <c r="D7" i="1"/>
  <c r="C7" i="1"/>
  <c r="D6" i="1"/>
  <c r="C6" i="1"/>
  <c r="H6" i="1" s="1"/>
  <c r="D5" i="1"/>
  <c r="C5" i="1"/>
  <c r="H1505" i="1" l="1"/>
  <c r="D22" i="7"/>
  <c r="H1574" i="1"/>
  <c r="J1576" i="1"/>
  <c r="D1577" i="1"/>
  <c r="C1571" i="1"/>
  <c r="H35" i="3"/>
  <c r="C70" i="1"/>
  <c r="H261" i="1"/>
  <c r="C536" i="1"/>
  <c r="H594" i="1"/>
  <c r="H600" i="1"/>
  <c r="E522" i="4"/>
  <c r="D516" i="1" s="1"/>
  <c r="D6" i="7"/>
  <c r="D5" i="7" s="1"/>
  <c r="E479" i="4"/>
  <c r="D473" i="1" s="1"/>
  <c r="H31" i="1"/>
  <c r="C103" i="1"/>
  <c r="H103" i="1" s="1"/>
  <c r="H350" i="1"/>
  <c r="H1413" i="1"/>
  <c r="C1439" i="1"/>
  <c r="H1562" i="1"/>
  <c r="C204" i="1"/>
  <c r="H509" i="1"/>
  <c r="C569" i="1"/>
  <c r="G569" i="1" s="1"/>
  <c r="C588" i="1"/>
  <c r="H588" i="1" s="1"/>
  <c r="H620" i="1"/>
  <c r="C464" i="1"/>
  <c r="G464" i="1" s="1"/>
  <c r="C1176" i="1"/>
  <c r="H1176" i="1" s="1"/>
  <c r="E154" i="9"/>
  <c r="B154" i="9" s="1"/>
  <c r="C1418" i="1"/>
  <c r="D40" i="1"/>
  <c r="C60" i="1"/>
  <c r="H510" i="1"/>
  <c r="C517" i="1"/>
  <c r="H583" i="1"/>
  <c r="H602" i="1"/>
  <c r="H621" i="1"/>
  <c r="E119" i="5"/>
  <c r="D1124" i="1" s="1"/>
  <c r="H36" i="3"/>
  <c r="E629" i="4"/>
  <c r="D623" i="1" s="1"/>
  <c r="C396" i="1"/>
  <c r="H396" i="1" s="1"/>
  <c r="C407" i="1"/>
  <c r="C597" i="1"/>
  <c r="H597" i="1" s="1"/>
  <c r="C1132" i="1"/>
  <c r="C253" i="1"/>
  <c r="C353" i="1"/>
  <c r="C1076" i="1"/>
  <c r="F126" i="4"/>
  <c r="F257" i="9"/>
  <c r="B257" i="9" s="1"/>
  <c r="H50" i="1"/>
  <c r="G168" i="1"/>
  <c r="G239" i="1"/>
  <c r="C265" i="1"/>
  <c r="G265" i="1" s="1"/>
  <c r="H328" i="1"/>
  <c r="H512" i="1"/>
  <c r="C579" i="1"/>
  <c r="H579" i="1" s="1"/>
  <c r="H598" i="1"/>
  <c r="H1031" i="1"/>
  <c r="C1572" i="1"/>
  <c r="G1572" i="1" s="1"/>
  <c r="J1578" i="1"/>
  <c r="H1524" i="1"/>
  <c r="G1522" i="1"/>
  <c r="H1520" i="1"/>
  <c r="H1518" i="1"/>
  <c r="C1511" i="1"/>
  <c r="H1511" i="1" s="1"/>
  <c r="F107" i="6"/>
  <c r="H1499" i="1"/>
  <c r="H1488" i="1"/>
  <c r="G1486" i="1"/>
  <c r="D89" i="6"/>
  <c r="F89" i="6" s="1"/>
  <c r="C1471" i="1"/>
  <c r="H1469" i="1"/>
  <c r="G1465" i="1"/>
  <c r="H1461" i="1"/>
  <c r="H1459" i="1"/>
  <c r="H1455" i="1"/>
  <c r="G1453" i="1"/>
  <c r="H1451" i="1"/>
  <c r="H1443" i="1"/>
  <c r="C1409" i="1"/>
  <c r="G1409" i="1" s="1"/>
  <c r="G1403" i="1"/>
  <c r="H1362" i="1"/>
  <c r="H1355" i="1"/>
  <c r="H1308" i="1"/>
  <c r="E317" i="9"/>
  <c r="B317" i="9" s="1"/>
  <c r="F297" i="5"/>
  <c r="E335" i="9"/>
  <c r="B335" i="9" s="1"/>
  <c r="G1295" i="1"/>
  <c r="H1277" i="1"/>
  <c r="H1273" i="1"/>
  <c r="C1268" i="1"/>
  <c r="F252" i="5"/>
  <c r="C1256" i="1"/>
  <c r="H1257" i="1"/>
  <c r="E333" i="9"/>
  <c r="E332" i="9"/>
  <c r="B332" i="9" s="1"/>
  <c r="E329" i="9"/>
  <c r="B329" i="9" s="1"/>
  <c r="E328" i="9"/>
  <c r="G1244" i="1"/>
  <c r="E219" i="5"/>
  <c r="H339" i="9" s="1"/>
  <c r="H1236" i="1"/>
  <c r="G1232" i="1"/>
  <c r="E324" i="9"/>
  <c r="B324" i="9" s="1"/>
  <c r="E321" i="9"/>
  <c r="E320" i="9"/>
  <c r="C1224" i="1"/>
  <c r="H1224" i="1" s="1"/>
  <c r="E203" i="5"/>
  <c r="H338" i="9" s="1"/>
  <c r="H1212" i="1"/>
  <c r="D1208" i="1"/>
  <c r="G1208" i="1" s="1"/>
  <c r="D1207" i="1"/>
  <c r="C1201" i="1"/>
  <c r="E319" i="9"/>
  <c r="B319" i="9" s="1"/>
  <c r="G1199" i="1"/>
  <c r="C1190" i="1"/>
  <c r="H1170" i="1"/>
  <c r="G1166" i="1"/>
  <c r="D1155" i="1"/>
  <c r="D147" i="5"/>
  <c r="F147" i="5" s="1"/>
  <c r="E311" i="9"/>
  <c r="B311" i="9" s="1"/>
  <c r="G1154" i="1"/>
  <c r="H1146" i="1"/>
  <c r="D1141" i="1"/>
  <c r="G1141" i="1" s="1"/>
  <c r="G1142" i="1"/>
  <c r="G1121" i="1"/>
  <c r="C1112" i="1"/>
  <c r="G1109" i="1"/>
  <c r="G1103" i="1"/>
  <c r="F82" i="5"/>
  <c r="G1082" i="1"/>
  <c r="F341" i="9"/>
  <c r="H1065" i="1"/>
  <c r="F52" i="5"/>
  <c r="H1059" i="1"/>
  <c r="G1049" i="1"/>
  <c r="F35" i="5"/>
  <c r="H1033" i="1"/>
  <c r="H1029" i="1"/>
  <c r="H1027" i="1"/>
  <c r="F19" i="5"/>
  <c r="H1025" i="1"/>
  <c r="E12" i="5"/>
  <c r="D1017" i="1" s="1"/>
  <c r="C1024" i="1"/>
  <c r="H1024" i="1" s="1"/>
  <c r="H1023" i="1"/>
  <c r="H1021" i="1"/>
  <c r="H1016" i="1"/>
  <c r="C1013" i="1"/>
  <c r="G1013" i="1" s="1"/>
  <c r="D6" i="8"/>
  <c r="C1583" i="1" s="1"/>
  <c r="H1583" i="1" s="1"/>
  <c r="E134" i="9"/>
  <c r="B134" i="9" s="1"/>
  <c r="F272" i="9"/>
  <c r="E130" i="9"/>
  <c r="E124" i="9"/>
  <c r="F269" i="9"/>
  <c r="E116" i="9"/>
  <c r="E88" i="9"/>
  <c r="B88" i="9" s="1"/>
  <c r="H852" i="1"/>
  <c r="H846" i="1"/>
  <c r="E76" i="9"/>
  <c r="B76" i="9" s="1"/>
  <c r="G802" i="1"/>
  <c r="H771" i="1"/>
  <c r="H768" i="1"/>
  <c r="H750" i="1"/>
  <c r="H748" i="1"/>
  <c r="H731" i="1"/>
  <c r="H717" i="1"/>
  <c r="E42" i="9"/>
  <c r="F232" i="9"/>
  <c r="H703" i="1"/>
  <c r="H683" i="1"/>
  <c r="H681" i="1"/>
  <c r="H650" i="1"/>
  <c r="E25" i="9"/>
  <c r="C649" i="1"/>
  <c r="H649" i="1" s="1"/>
  <c r="H647" i="1"/>
  <c r="H619" i="1"/>
  <c r="C615" i="1"/>
  <c r="H615" i="1" s="1"/>
  <c r="E166" i="9"/>
  <c r="E165" i="9"/>
  <c r="F291" i="9"/>
  <c r="F289" i="9"/>
  <c r="B289" i="9" s="1"/>
  <c r="E162" i="9"/>
  <c r="B162" i="9" s="1"/>
  <c r="E161" i="9"/>
  <c r="B161" i="9" s="1"/>
  <c r="F287" i="9"/>
  <c r="B287" i="9" s="1"/>
  <c r="C603" i="1"/>
  <c r="H603" i="1" s="1"/>
  <c r="F285" i="9"/>
  <c r="F284" i="9"/>
  <c r="F281" i="9"/>
  <c r="B281" i="9" s="1"/>
  <c r="E151" i="9"/>
  <c r="F279" i="9"/>
  <c r="H585" i="1"/>
  <c r="H587" i="1"/>
  <c r="H582" i="1"/>
  <c r="C556" i="1"/>
  <c r="E142" i="9"/>
  <c r="B142" i="9" s="1"/>
  <c r="F277" i="9"/>
  <c r="B277" i="9" s="1"/>
  <c r="E138" i="9"/>
  <c r="B138" i="9" s="1"/>
  <c r="F275" i="9"/>
  <c r="F273" i="9"/>
  <c r="C539" i="1"/>
  <c r="E536" i="4"/>
  <c r="D530" i="1" s="1"/>
  <c r="E129" i="9"/>
  <c r="H513" i="1"/>
  <c r="E126" i="9"/>
  <c r="B126" i="9" s="1"/>
  <c r="E125" i="9"/>
  <c r="C508" i="1"/>
  <c r="H508" i="1" s="1"/>
  <c r="H507" i="1"/>
  <c r="H506" i="1"/>
  <c r="H504" i="1"/>
  <c r="F267" i="9"/>
  <c r="E120" i="9"/>
  <c r="F265" i="9"/>
  <c r="B265" i="9" s="1"/>
  <c r="H500" i="1"/>
  <c r="F263" i="9"/>
  <c r="E115" i="9"/>
  <c r="H497" i="1"/>
  <c r="F261" i="9"/>
  <c r="B261" i="9" s="1"/>
  <c r="E112" i="9"/>
  <c r="B112" i="9" s="1"/>
  <c r="E108" i="9"/>
  <c r="B108" i="9" s="1"/>
  <c r="F256" i="9"/>
  <c r="B256" i="9" s="1"/>
  <c r="G470" i="1"/>
  <c r="F255" i="9"/>
  <c r="B255" i="9" s="1"/>
  <c r="H468" i="1"/>
  <c r="G467" i="1"/>
  <c r="E466" i="4"/>
  <c r="D460" i="1" s="1"/>
  <c r="H461" i="1"/>
  <c r="E104" i="9"/>
  <c r="E103" i="9"/>
  <c r="C451" i="1"/>
  <c r="E100" i="9"/>
  <c r="B100" i="9" s="1"/>
  <c r="E96" i="9"/>
  <c r="B96" i="9" s="1"/>
  <c r="F253" i="9"/>
  <c r="B253" i="9" s="1"/>
  <c r="E92" i="9"/>
  <c r="F251" i="9"/>
  <c r="F249" i="9"/>
  <c r="E431" i="4"/>
  <c r="D425" i="1" s="1"/>
  <c r="F248" i="9"/>
  <c r="C421" i="1"/>
  <c r="C402" i="1"/>
  <c r="G402" i="1" s="1"/>
  <c r="G399" i="1"/>
  <c r="F393" i="4"/>
  <c r="F379" i="4"/>
  <c r="G365" i="1"/>
  <c r="G362" i="1"/>
  <c r="H349" i="1"/>
  <c r="G348" i="1"/>
  <c r="H347" i="1"/>
  <c r="H327" i="1"/>
  <c r="E294" i="9"/>
  <c r="F247" i="9"/>
  <c r="B247" i="9" s="1"/>
  <c r="E82" i="9"/>
  <c r="B82" i="9" s="1"/>
  <c r="E262" i="4"/>
  <c r="D258" i="1" s="1"/>
  <c r="E81" i="9"/>
  <c r="C259" i="1"/>
  <c r="H259" i="1" s="1"/>
  <c r="E78" i="9"/>
  <c r="B78" i="9" s="1"/>
  <c r="E77" i="9"/>
  <c r="E72" i="9"/>
  <c r="B72" i="9" s="1"/>
  <c r="H237" i="1"/>
  <c r="E69" i="9"/>
  <c r="B69" i="9" s="1"/>
  <c r="C227" i="1"/>
  <c r="G227" i="1" s="1"/>
  <c r="E68" i="9"/>
  <c r="F245" i="9"/>
  <c r="B245" i="9" s="1"/>
  <c r="E64" i="9"/>
  <c r="B64" i="9" s="1"/>
  <c r="E202" i="4"/>
  <c r="D198" i="1" s="1"/>
  <c r="E60" i="9"/>
  <c r="B60" i="9" s="1"/>
  <c r="E58" i="9"/>
  <c r="B58" i="9" s="1"/>
  <c r="F243" i="9"/>
  <c r="F241" i="9"/>
  <c r="C185" i="1"/>
  <c r="H184" i="1"/>
  <c r="F240" i="9"/>
  <c r="G182" i="1"/>
  <c r="F239" i="9"/>
  <c r="H180" i="1"/>
  <c r="G176" i="1"/>
  <c r="H166" i="1"/>
  <c r="G170" i="1"/>
  <c r="F170" i="4"/>
  <c r="G164" i="1"/>
  <c r="F165" i="4"/>
  <c r="H162" i="1"/>
  <c r="F160" i="4"/>
  <c r="D153" i="4"/>
  <c r="C149" i="1" s="1"/>
  <c r="F237" i="9"/>
  <c r="H128" i="1"/>
  <c r="C125" i="1"/>
  <c r="H125" i="1" s="1"/>
  <c r="C122" i="1"/>
  <c r="H122" i="1" s="1"/>
  <c r="G124" i="1"/>
  <c r="H113" i="1"/>
  <c r="E46" i="9"/>
  <c r="B46" i="9" s="1"/>
  <c r="F235" i="9"/>
  <c r="B235" i="9" s="1"/>
  <c r="H94" i="1"/>
  <c r="E82" i="4"/>
  <c r="D78" i="1" s="1"/>
  <c r="F233" i="9"/>
  <c r="F231" i="9"/>
  <c r="H77" i="1"/>
  <c r="H73" i="1"/>
  <c r="H75" i="1"/>
  <c r="H71" i="1"/>
  <c r="E38" i="9"/>
  <c r="B38" i="9" s="1"/>
  <c r="H67" i="1"/>
  <c r="F68" i="4"/>
  <c r="H65" i="1"/>
  <c r="E34" i="9"/>
  <c r="B34" i="9" s="1"/>
  <c r="G61" i="1"/>
  <c r="H59" i="1"/>
  <c r="E33" i="9"/>
  <c r="H57" i="1"/>
  <c r="E32" i="9"/>
  <c r="H55" i="1"/>
  <c r="H54" i="1"/>
  <c r="H53" i="1"/>
  <c r="C35" i="1"/>
  <c r="G35" i="1" s="1"/>
  <c r="H35" i="1"/>
  <c r="H37" i="1"/>
  <c r="E29" i="9"/>
  <c r="C25" i="1"/>
  <c r="G25" i="1" s="1"/>
  <c r="E28" i="9"/>
  <c r="C19" i="1"/>
  <c r="H19" i="1" s="1"/>
  <c r="F229" i="9"/>
  <c r="G10" i="1"/>
  <c r="H5" i="1"/>
  <c r="H7" i="1"/>
  <c r="H11" i="1"/>
  <c r="H56" i="1"/>
  <c r="G58" i="1"/>
  <c r="H60" i="1"/>
  <c r="H62" i="1"/>
  <c r="G64" i="1"/>
  <c r="H66" i="1"/>
  <c r="H68" i="1"/>
  <c r="H70" i="1"/>
  <c r="H72" i="1"/>
  <c r="H74" i="1"/>
  <c r="H76" i="1"/>
  <c r="H14" i="1"/>
  <c r="H16" i="1"/>
  <c r="H18" i="1"/>
  <c r="H20" i="1"/>
  <c r="H22" i="1"/>
  <c r="H24" i="1"/>
  <c r="H26" i="1"/>
  <c r="H28" i="1"/>
  <c r="H30" i="1"/>
  <c r="H32" i="1"/>
  <c r="G34" i="1"/>
  <c r="H36" i="1"/>
  <c r="H38" i="1"/>
  <c r="H41" i="1"/>
  <c r="G43" i="1"/>
  <c r="H46" i="1"/>
  <c r="H48" i="1"/>
  <c r="H79" i="1"/>
  <c r="H81" i="1"/>
  <c r="H83" i="1"/>
  <c r="H85" i="1"/>
  <c r="H87" i="1"/>
  <c r="H89" i="1"/>
  <c r="G91" i="1"/>
  <c r="H93" i="1"/>
  <c r="H95" i="1"/>
  <c r="G97" i="1"/>
  <c r="H99" i="1"/>
  <c r="H101" i="1"/>
  <c r="H104" i="1"/>
  <c r="G106" i="1"/>
  <c r="H108" i="1"/>
  <c r="H110" i="1"/>
  <c r="H112" i="1"/>
  <c r="H114" i="1"/>
  <c r="H116" i="1"/>
  <c r="H118" i="1"/>
  <c r="H120" i="1"/>
  <c r="H123" i="1"/>
  <c r="G127" i="1"/>
  <c r="H129" i="1"/>
  <c r="H163" i="1"/>
  <c r="H165" i="1"/>
  <c r="G167" i="1"/>
  <c r="H169" i="1"/>
  <c r="G173" i="1"/>
  <c r="G175" i="1"/>
  <c r="H177" i="1"/>
  <c r="H183" i="1"/>
  <c r="G185" i="1"/>
  <c r="H187" i="1"/>
  <c r="H189" i="1"/>
  <c r="H132" i="1"/>
  <c r="G140" i="1"/>
  <c r="H142" i="1"/>
  <c r="H144" i="1"/>
  <c r="G146" i="1"/>
  <c r="G150" i="1"/>
  <c r="G152" i="1"/>
  <c r="G158" i="1"/>
  <c r="H192" i="1"/>
  <c r="H196" i="1"/>
  <c r="H201" i="1"/>
  <c r="G203" i="1"/>
  <c r="H207" i="1"/>
  <c r="H211" i="1"/>
  <c r="H213" i="1"/>
  <c r="G215" i="1"/>
  <c r="H219" i="1"/>
  <c r="H223" i="1"/>
  <c r="H225" i="1"/>
  <c r="H244" i="1"/>
  <c r="G248" i="1"/>
  <c r="G256" i="1"/>
  <c r="H271" i="1"/>
  <c r="H273" i="1"/>
  <c r="G275" i="1"/>
  <c r="H279" i="1"/>
  <c r="H285" i="1"/>
  <c r="H291" i="1"/>
  <c r="G298" i="1"/>
  <c r="H300" i="1"/>
  <c r="H302" i="1"/>
  <c r="H306" i="1"/>
  <c r="G308" i="1"/>
  <c r="H310" i="1"/>
  <c r="H312" i="1"/>
  <c r="G314" i="1"/>
  <c r="H319" i="1"/>
  <c r="H321" i="1"/>
  <c r="G332" i="1"/>
  <c r="H334" i="1"/>
  <c r="G338" i="1"/>
  <c r="H340" i="1"/>
  <c r="H372" i="1"/>
  <c r="H376" i="1"/>
  <c r="H378" i="1"/>
  <c r="H380" i="1"/>
  <c r="H382" i="1"/>
  <c r="H405" i="1"/>
  <c r="H407" i="1"/>
  <c r="H409" i="1"/>
  <c r="H421" i="1"/>
  <c r="G431" i="1"/>
  <c r="H437" i="1"/>
  <c r="G443" i="1"/>
  <c r="H445" i="1"/>
  <c r="H447" i="1"/>
  <c r="H449" i="1"/>
  <c r="H451" i="1"/>
  <c r="H453" i="1"/>
  <c r="G455" i="1"/>
  <c r="H457" i="1"/>
  <c r="H459" i="1"/>
  <c r="H474" i="1"/>
  <c r="H476" i="1"/>
  <c r="H480" i="1"/>
  <c r="G482" i="1"/>
  <c r="H484" i="1"/>
  <c r="H487" i="1"/>
  <c r="H489" i="1"/>
  <c r="H493" i="1"/>
  <c r="H495" i="1"/>
  <c r="H518" i="1"/>
  <c r="H520" i="1"/>
  <c r="H522" i="1"/>
  <c r="H524" i="1"/>
  <c r="H532" i="1"/>
  <c r="H534" i="1"/>
  <c r="H536" i="1"/>
  <c r="H538" i="1"/>
  <c r="H540" i="1"/>
  <c r="H542" i="1"/>
  <c r="H546" i="1"/>
  <c r="H552" i="1"/>
  <c r="H556" i="1"/>
  <c r="H558" i="1"/>
  <c r="H560" i="1"/>
  <c r="H564" i="1"/>
  <c r="H567" i="1"/>
  <c r="H571" i="1"/>
  <c r="H573" i="1"/>
  <c r="H575" i="1"/>
  <c r="H577" i="1"/>
  <c r="H625" i="1"/>
  <c r="H131" i="1"/>
  <c r="H133" i="1"/>
  <c r="H135" i="1"/>
  <c r="G137" i="1"/>
  <c r="G139" i="1"/>
  <c r="H145" i="1"/>
  <c r="H147" i="1"/>
  <c r="H151" i="1"/>
  <c r="H153" i="1"/>
  <c r="G155" i="1"/>
  <c r="G157" i="1"/>
  <c r="G191" i="1"/>
  <c r="H195" i="1"/>
  <c r="G200" i="1"/>
  <c r="H208" i="1"/>
  <c r="G212" i="1"/>
  <c r="H216" i="1"/>
  <c r="H220" i="1"/>
  <c r="H222" i="1"/>
  <c r="G224" i="1"/>
  <c r="H243" i="1"/>
  <c r="H247" i="1"/>
  <c r="H249" i="1"/>
  <c r="G251" i="1"/>
  <c r="H255" i="1"/>
  <c r="H272" i="1"/>
  <c r="H276" i="1"/>
  <c r="G280" i="1"/>
  <c r="H282" i="1"/>
  <c r="H284" i="1"/>
  <c r="G292" i="1"/>
  <c r="G299" i="1"/>
  <c r="H301" i="1"/>
  <c r="H307" i="1"/>
  <c r="H309" i="1"/>
  <c r="G311" i="1"/>
  <c r="H315" i="1"/>
  <c r="H318" i="1"/>
  <c r="G320" i="1"/>
  <c r="H333" i="1"/>
  <c r="H335" i="1"/>
  <c r="H371" i="1"/>
  <c r="H373" i="1"/>
  <c r="G381" i="1"/>
  <c r="H383" i="1"/>
  <c r="H385" i="1"/>
  <c r="H387" i="1"/>
  <c r="H408" i="1"/>
  <c r="H410" i="1"/>
  <c r="G414" i="1"/>
  <c r="G434" i="1"/>
  <c r="H436" i="1"/>
  <c r="H442" i="1"/>
  <c r="G446" i="1"/>
  <c r="H448" i="1"/>
  <c r="H450" i="1"/>
  <c r="H456" i="1"/>
  <c r="G458" i="1"/>
  <c r="H475" i="1"/>
  <c r="H477" i="1"/>
  <c r="G479" i="1"/>
  <c r="H481" i="1"/>
  <c r="H483" i="1"/>
  <c r="H486" i="1"/>
  <c r="H488" i="1"/>
  <c r="H490" i="1"/>
  <c r="H492" i="1"/>
  <c r="H494" i="1"/>
  <c r="H517" i="1"/>
  <c r="H519" i="1"/>
  <c r="H521" i="1"/>
  <c r="H523" i="1"/>
  <c r="H525" i="1"/>
  <c r="H531" i="1"/>
  <c r="H533" i="1"/>
  <c r="H537" i="1"/>
  <c r="H543" i="1"/>
  <c r="H549" i="1"/>
  <c r="H553" i="1"/>
  <c r="H555" i="1"/>
  <c r="H561" i="1"/>
  <c r="H566" i="1"/>
  <c r="H570" i="1"/>
  <c r="H572" i="1"/>
  <c r="H574" i="1"/>
  <c r="H576" i="1"/>
  <c r="H624" i="1"/>
  <c r="H626" i="1"/>
  <c r="H1528" i="1"/>
  <c r="H1530" i="1"/>
  <c r="H1532" i="1"/>
  <c r="G1534" i="1"/>
  <c r="G1541" i="1"/>
  <c r="H1545" i="1"/>
  <c r="G1551" i="1"/>
  <c r="G1553" i="1"/>
  <c r="F141" i="4"/>
  <c r="D140" i="4"/>
  <c r="F135" i="4"/>
  <c r="D134" i="4"/>
  <c r="F134" i="4" s="1"/>
  <c r="H777" i="1"/>
  <c r="H779" i="1"/>
  <c r="H783" i="1"/>
  <c r="H787" i="1"/>
  <c r="H789" i="1"/>
  <c r="H791" i="1"/>
  <c r="H795" i="1"/>
  <c r="H799" i="1"/>
  <c r="H803" i="1"/>
  <c r="H805" i="1"/>
  <c r="G807" i="1"/>
  <c r="H809" i="1"/>
  <c r="H813" i="1"/>
  <c r="H821" i="1"/>
  <c r="H823" i="1"/>
  <c r="G825" i="1"/>
  <c r="H827" i="1"/>
  <c r="H841" i="1"/>
  <c r="G843" i="1"/>
  <c r="H845" i="1"/>
  <c r="H859" i="1"/>
  <c r="G861" i="1"/>
  <c r="H863" i="1"/>
  <c r="H867" i="1"/>
  <c r="H871" i="1"/>
  <c r="H881" i="1"/>
  <c r="H885" i="1"/>
  <c r="H899" i="1"/>
  <c r="H909" i="1"/>
  <c r="H911" i="1"/>
  <c r="H913" i="1"/>
  <c r="H915" i="1"/>
  <c r="H917" i="1"/>
  <c r="H921" i="1"/>
  <c r="H925" i="1"/>
  <c r="H929" i="1"/>
  <c r="H933" i="1"/>
  <c r="H935" i="1"/>
  <c r="H939" i="1"/>
  <c r="H953" i="1"/>
  <c r="H963" i="1"/>
  <c r="H965" i="1"/>
  <c r="H967" i="1"/>
  <c r="H969" i="1"/>
  <c r="H971" i="1"/>
  <c r="H975" i="1"/>
  <c r="H979" i="1"/>
  <c r="H983" i="1"/>
  <c r="H987" i="1"/>
  <c r="H989" i="1"/>
  <c r="H993" i="1"/>
  <c r="H999" i="1"/>
  <c r="H1005" i="1"/>
  <c r="H1009" i="1"/>
  <c r="H1020" i="1"/>
  <c r="H1026" i="1"/>
  <c r="H1030" i="1"/>
  <c r="H1032" i="1"/>
  <c r="H1034" i="1"/>
  <c r="H1036" i="1"/>
  <c r="H1042" i="1"/>
  <c r="H1044" i="1"/>
  <c r="H1048" i="1"/>
  <c r="H1054" i="1"/>
  <c r="G1058" i="1"/>
  <c r="H1060" i="1"/>
  <c r="H1071" i="1"/>
  <c r="G1073" i="1"/>
  <c r="H1077" i="1"/>
  <c r="G1079" i="1"/>
  <c r="G1085" i="1"/>
  <c r="H1089" i="1"/>
  <c r="G1094" i="1"/>
  <c r="H1098" i="1"/>
  <c r="G1106" i="1"/>
  <c r="H1110" i="1"/>
  <c r="G1118" i="1"/>
  <c r="G1133" i="1"/>
  <c r="H1137" i="1"/>
  <c r="G1139" i="1"/>
  <c r="G1184" i="1"/>
  <c r="G1211" i="1"/>
  <c r="G1217" i="1"/>
  <c r="H1221" i="1"/>
  <c r="I30" i="3"/>
  <c r="D1510" i="1"/>
  <c r="H627" i="1"/>
  <c r="E230" i="4"/>
  <c r="D226" i="1" s="1"/>
  <c r="E584" i="4"/>
  <c r="D578" i="1" s="1"/>
  <c r="D25" i="8"/>
  <c r="C1602" i="1" s="1"/>
  <c r="H1602" i="1" s="1"/>
  <c r="E26" i="9"/>
  <c r="B26" i="9" s="1"/>
  <c r="E30" i="9"/>
  <c r="B30" i="9" s="1"/>
  <c r="E35" i="9"/>
  <c r="B35" i="9" s="1"/>
  <c r="E48" i="9"/>
  <c r="B48" i="9" s="1"/>
  <c r="E52" i="9"/>
  <c r="B52" i="9" s="1"/>
  <c r="E56" i="9"/>
  <c r="E65" i="9"/>
  <c r="E70" i="9"/>
  <c r="B70" i="9" s="1"/>
  <c r="E74" i="9"/>
  <c r="E84" i="9"/>
  <c r="E89" i="9"/>
  <c r="B89" i="9" s="1"/>
  <c r="E93" i="9"/>
  <c r="B93" i="9" s="1"/>
  <c r="E101" i="9"/>
  <c r="B101" i="9" s="1"/>
  <c r="E105" i="9"/>
  <c r="B105" i="9" s="1"/>
  <c r="E113" i="9"/>
  <c r="E117" i="9"/>
  <c r="B124" i="9"/>
  <c r="E127" i="9"/>
  <c r="B127" i="9" s="1"/>
  <c r="E136" i="9"/>
  <c r="B136" i="9" s="1"/>
  <c r="E140" i="9"/>
  <c r="B140" i="9" s="1"/>
  <c r="E144" i="9"/>
  <c r="E148" i="9"/>
  <c r="E152" i="9"/>
  <c r="B152" i="9" s="1"/>
  <c r="E163" i="9"/>
  <c r="B163" i="9" s="1"/>
  <c r="B166" i="9"/>
  <c r="E168" i="9"/>
  <c r="E172" i="9"/>
  <c r="F230" i="9"/>
  <c r="F238" i="9"/>
  <c r="B238" i="9" s="1"/>
  <c r="F242" i="9"/>
  <c r="B242" i="9" s="1"/>
  <c r="F250" i="9"/>
  <c r="F254" i="9"/>
  <c r="F262" i="9"/>
  <c r="B262" i="9" s="1"/>
  <c r="F266" i="9"/>
  <c r="B266" i="9" s="1"/>
  <c r="F274" i="9"/>
  <c r="B274" i="9" s="1"/>
  <c r="F278" i="9"/>
  <c r="B278" i="9" s="1"/>
  <c r="F286" i="9"/>
  <c r="B286" i="9" s="1"/>
  <c r="F290" i="9"/>
  <c r="E304" i="9"/>
  <c r="E312" i="9"/>
  <c r="B312" i="9" s="1"/>
  <c r="E318" i="9"/>
  <c r="E322" i="9"/>
  <c r="E326" i="9"/>
  <c r="E330" i="9"/>
  <c r="B330" i="9" s="1"/>
  <c r="E340" i="9"/>
  <c r="B340" i="9" s="1"/>
  <c r="G1130" i="1"/>
  <c r="H1428" i="1"/>
  <c r="H1491" i="1"/>
  <c r="H1493" i="1"/>
  <c r="E647" i="4"/>
  <c r="D641" i="1" s="1"/>
  <c r="E178" i="5"/>
  <c r="D1182" i="1" s="1"/>
  <c r="E37" i="9"/>
  <c r="B37" i="9" s="1"/>
  <c r="E41" i="9"/>
  <c r="E45" i="9"/>
  <c r="B45" i="9" s="1"/>
  <c r="E50" i="9"/>
  <c r="E54" i="9"/>
  <c r="B54" i="9" s="1"/>
  <c r="E59" i="9"/>
  <c r="B59" i="9" s="1"/>
  <c r="E67" i="9"/>
  <c r="B67" i="9" s="1"/>
  <c r="E91" i="9"/>
  <c r="B91" i="9" s="1"/>
  <c r="E146" i="9"/>
  <c r="B146" i="9" s="1"/>
  <c r="E150" i="9"/>
  <c r="B150" i="9" s="1"/>
  <c r="H631" i="1"/>
  <c r="H635" i="1"/>
  <c r="G1064" i="1"/>
  <c r="H1143" i="1"/>
  <c r="G1145" i="1"/>
  <c r="H1149" i="1"/>
  <c r="G1151" i="1"/>
  <c r="G1157" i="1"/>
  <c r="G1163" i="1"/>
  <c r="H1167" i="1"/>
  <c r="H1179" i="1"/>
  <c r="H1188" i="1"/>
  <c r="G1235" i="1"/>
  <c r="G1241" i="1"/>
  <c r="G1247" i="1"/>
  <c r="H1251" i="1"/>
  <c r="G1253" i="1"/>
  <c r="H1256" i="1"/>
  <c r="H1263" i="1"/>
  <c r="H1294" i="1"/>
  <c r="G1412" i="1"/>
  <c r="G1418" i="1"/>
  <c r="H1422" i="1"/>
  <c r="H1446" i="1"/>
  <c r="H1452" i="1"/>
  <c r="H1456" i="1"/>
  <c r="H1468" i="1"/>
  <c r="H1472" i="1"/>
  <c r="H1496" i="1"/>
  <c r="G1498" i="1"/>
  <c r="H1502" i="1"/>
  <c r="H1506" i="1"/>
  <c r="H1508" i="1"/>
  <c r="H1515" i="1"/>
  <c r="H1517" i="1"/>
  <c r="G1519" i="1"/>
  <c r="H1521" i="1"/>
  <c r="J1557" i="1"/>
  <c r="H1575" i="1"/>
  <c r="E273" i="4"/>
  <c r="D269" i="1" s="1"/>
  <c r="G185" i="9"/>
  <c r="E185" i="9" s="1"/>
  <c r="B185" i="9" s="1"/>
  <c r="E38" i="7"/>
  <c r="E40" i="9"/>
  <c r="B40" i="9" s="1"/>
  <c r="E44" i="9"/>
  <c r="E53" i="9"/>
  <c r="E57" i="9"/>
  <c r="B57" i="9" s="1"/>
  <c r="E62" i="9"/>
  <c r="B62" i="9" s="1"/>
  <c r="E66" i="9"/>
  <c r="B66" i="9" s="1"/>
  <c r="E71" i="9"/>
  <c r="B71" i="9" s="1"/>
  <c r="E80" i="9"/>
  <c r="B80" i="9" s="1"/>
  <c r="E90" i="9"/>
  <c r="E94" i="9"/>
  <c r="E98" i="9"/>
  <c r="E102" i="9"/>
  <c r="E106" i="9"/>
  <c r="B106" i="9" s="1"/>
  <c r="E114" i="9"/>
  <c r="B114" i="9" s="1"/>
  <c r="E118" i="9"/>
  <c r="B118" i="9" s="1"/>
  <c r="E128" i="9"/>
  <c r="E132" i="9"/>
  <c r="B132" i="9" s="1"/>
  <c r="E137" i="9"/>
  <c r="B137" i="9" s="1"/>
  <c r="E141" i="9"/>
  <c r="E149" i="9"/>
  <c r="E153" i="9"/>
  <c r="E160" i="9"/>
  <c r="E164" i="9"/>
  <c r="F259" i="9"/>
  <c r="F271" i="9"/>
  <c r="F283" i="9"/>
  <c r="B283" i="9" s="1"/>
  <c r="E307" i="9"/>
  <c r="B307" i="9" s="1"/>
  <c r="E323" i="9"/>
  <c r="B323"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I1552" i="1" s="1"/>
  <c r="J1552" i="1"/>
  <c r="H1554" i="1"/>
  <c r="G1554" i="1"/>
  <c r="J1554" i="1"/>
  <c r="G1556" i="1"/>
  <c r="H1556" i="1"/>
  <c r="G1557" i="1"/>
  <c r="G1558" i="1"/>
  <c r="H1559" i="1"/>
  <c r="I1559" i="1" s="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33" i="4"/>
  <c r="E70" i="5"/>
  <c r="D1075" i="1" s="1"/>
  <c r="E89" i="6"/>
  <c r="D1485" i="1" s="1"/>
  <c r="E22" i="7"/>
  <c r="H310" i="9"/>
  <c r="G177" i="9"/>
  <c r="E177" i="9" s="1"/>
  <c r="B177" i="9" s="1"/>
  <c r="B25" i="9"/>
  <c r="B28" i="9"/>
  <c r="B29" i="9"/>
  <c r="B32" i="9"/>
  <c r="B33" i="9"/>
  <c r="B41" i="9"/>
  <c r="B42" i="9"/>
  <c r="B44" i="9"/>
  <c r="E49" i="9"/>
  <c r="B50" i="9"/>
  <c r="B53" i="9"/>
  <c r="B56" i="9"/>
  <c r="B65" i="9"/>
  <c r="B68" i="9"/>
  <c r="E73" i="9"/>
  <c r="B73" i="9" s="1"/>
  <c r="B74" i="9"/>
  <c r="E75" i="9"/>
  <c r="B75" i="9" s="1"/>
  <c r="B77" i="9"/>
  <c r="B81" i="9"/>
  <c r="B84" i="9"/>
  <c r="B90" i="9"/>
  <c r="B92" i="9"/>
  <c r="B94" i="9"/>
  <c r="B98" i="9"/>
  <c r="B102" i="9"/>
  <c r="B103" i="9"/>
  <c r="B104" i="9"/>
  <c r="E111" i="9"/>
  <c r="B111" i="9" s="1"/>
  <c r="B113" i="9"/>
  <c r="B115" i="9"/>
  <c r="B116" i="9"/>
  <c r="B117" i="9"/>
  <c r="B120" i="9"/>
  <c r="B125" i="9"/>
  <c r="B128" i="9"/>
  <c r="B129" i="9"/>
  <c r="B130" i="9"/>
  <c r="B139" i="9"/>
  <c r="B141" i="9"/>
  <c r="B144" i="9"/>
  <c r="B148" i="9"/>
  <c r="B149" i="9"/>
  <c r="B151" i="9"/>
  <c r="B153" i="9"/>
  <c r="E155" i="9"/>
  <c r="B155" i="9" s="1"/>
  <c r="E157" i="9"/>
  <c r="B157" i="9" s="1"/>
  <c r="B160" i="9"/>
  <c r="B164" i="9"/>
  <c r="B165" i="9"/>
  <c r="B168" i="9"/>
  <c r="E169" i="9"/>
  <c r="B169" i="9" s="1"/>
  <c r="E170" i="9"/>
  <c r="B170" i="9" s="1"/>
  <c r="B172" i="9"/>
  <c r="B173" i="9"/>
  <c r="B230" i="9"/>
  <c r="B232" i="9"/>
  <c r="B239" i="9"/>
  <c r="B240" i="9"/>
  <c r="F244" i="9"/>
  <c r="B244" i="9" s="1"/>
  <c r="B251" i="9"/>
  <c r="F252" i="9"/>
  <c r="B252" i="9" s="1"/>
  <c r="B254" i="9"/>
  <c r="F258" i="9"/>
  <c r="B263" i="9"/>
  <c r="B268" i="9"/>
  <c r="F270" i="9"/>
  <c r="B275" i="9"/>
  <c r="B290" i="9"/>
  <c r="B294" i="9"/>
  <c r="B304" i="9"/>
  <c r="E313" i="9"/>
  <c r="B318" i="9"/>
  <c r="B320" i="9"/>
  <c r="B321" i="9"/>
  <c r="B322" i="9"/>
  <c r="B326" i="9"/>
  <c r="B328" i="9"/>
  <c r="B333" i="9"/>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F288" i="9"/>
  <c r="B288" i="9" s="1"/>
  <c r="B285" i="9"/>
  <c r="G606" i="1"/>
  <c r="E158" i="9"/>
  <c r="B158" i="9" s="1"/>
  <c r="G607" i="1"/>
  <c r="G602" i="1"/>
  <c r="G597" i="1"/>
  <c r="G598" i="1"/>
  <c r="G599" i="1"/>
  <c r="F282" i="9"/>
  <c r="B282" i="9" s="1"/>
  <c r="F280" i="9"/>
  <c r="B280" i="9" s="1"/>
  <c r="B279" i="9"/>
  <c r="G590" i="1"/>
  <c r="G586" i="1"/>
  <c r="G587" i="1"/>
  <c r="G585" i="1"/>
  <c r="G583" i="1"/>
  <c r="G584" i="1"/>
  <c r="G582" i="1"/>
  <c r="G579" i="1"/>
  <c r="G577" i="1"/>
  <c r="G575" i="1"/>
  <c r="G573" i="1"/>
  <c r="G574" i="1"/>
  <c r="G572" i="1"/>
  <c r="G570" i="1"/>
  <c r="G571" i="1"/>
  <c r="G566" i="1"/>
  <c r="G567" i="1"/>
  <c r="G561" i="1"/>
  <c r="E147" i="9"/>
  <c r="B147" i="9" s="1"/>
  <c r="G556" i="1"/>
  <c r="G560" i="1"/>
  <c r="E145" i="9"/>
  <c r="G553" i="1"/>
  <c r="G555" i="1"/>
  <c r="G552" i="1"/>
  <c r="G546" i="1"/>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12" i="1"/>
  <c r="G506" i="1"/>
  <c r="E122" i="9"/>
  <c r="B122" i="9" s="1"/>
  <c r="E123" i="9"/>
  <c r="B123" i="9" s="1"/>
  <c r="B267" i="9"/>
  <c r="E121" i="9"/>
  <c r="H496" i="1"/>
  <c r="G496" i="1"/>
  <c r="E119" i="9"/>
  <c r="B119" i="9" s="1"/>
  <c r="G501" i="1"/>
  <c r="F264" i="9"/>
  <c r="B264" i="9" s="1"/>
  <c r="G498" i="1"/>
  <c r="G492" i="1"/>
  <c r="G493" i="1"/>
  <c r="G495" i="1"/>
  <c r="G488" i="1"/>
  <c r="B259" i="9"/>
  <c r="G489" i="1"/>
  <c r="G490" i="1"/>
  <c r="E107" i="9"/>
  <c r="B107" i="9" s="1"/>
  <c r="G487" i="1"/>
  <c r="G483" i="1"/>
  <c r="G484" i="1"/>
  <c r="H482" i="1"/>
  <c r="H479" i="1"/>
  <c r="G480" i="1"/>
  <c r="D479" i="4"/>
  <c r="G481" i="1"/>
  <c r="G475" i="1"/>
  <c r="G476" i="1"/>
  <c r="G477" i="1"/>
  <c r="G471" i="1"/>
  <c r="G472" i="1"/>
  <c r="H470" i="1"/>
  <c r="H467" i="1"/>
  <c r="G468" i="1"/>
  <c r="G469" i="1"/>
  <c r="G466"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B250" i="9"/>
  <c r="G435" i="1"/>
  <c r="G432" i="1"/>
  <c r="G429" i="1"/>
  <c r="G408" i="1"/>
  <c r="G409" i="1"/>
  <c r="G410" i="1"/>
  <c r="G411" i="1"/>
  <c r="G405" i="1"/>
  <c r="H404" i="1"/>
  <c r="D406" i="4"/>
  <c r="G400"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G1212" i="1"/>
  <c r="H1214" i="1"/>
  <c r="H1211" i="1"/>
  <c r="D203" i="5"/>
  <c r="H1199" i="1"/>
  <c r="H1185" i="1"/>
  <c r="G1185" i="1"/>
  <c r="G1188" i="1"/>
  <c r="H1184" i="1"/>
  <c r="H1178" i="1"/>
  <c r="G1179"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9" i="1"/>
  <c r="G118" i="1"/>
  <c r="H4" i="1"/>
  <c r="H40"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17" i="1"/>
  <c r="G221" i="1"/>
  <c r="H229" i="1"/>
  <c r="G233" i="1"/>
  <c r="H241" i="1"/>
  <c r="G245" i="1"/>
  <c r="H253" i="1"/>
  <c r="G257"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H1534" i="1"/>
  <c r="J1541" i="1"/>
  <c r="G1543" i="1"/>
  <c r="I1543" i="1" s="1"/>
  <c r="G1569" i="1"/>
  <c r="G1595" i="1"/>
  <c r="H1679" i="1"/>
  <c r="G1679" i="1"/>
  <c r="D273" i="4"/>
  <c r="F274" i="4"/>
  <c r="H336" i="9"/>
  <c r="G1455" i="1"/>
  <c r="H1462" i="1"/>
  <c r="G1468" i="1"/>
  <c r="G1488" i="1"/>
  <c r="H1495" i="1"/>
  <c r="G1501" i="1"/>
  <c r="G1524" i="1"/>
  <c r="H1531" i="1"/>
  <c r="J1546" i="1"/>
  <c r="G1562" i="1"/>
  <c r="I1562" i="1" s="1"/>
  <c r="H1569" i="1"/>
  <c r="E361" i="4"/>
  <c r="J1562" i="1"/>
  <c r="G1565" i="1"/>
  <c r="G1580" i="1"/>
  <c r="G1587" i="1"/>
  <c r="G1613" i="1"/>
  <c r="G1449" i="1"/>
  <c r="G1462" i="1"/>
  <c r="G1472" i="1"/>
  <c r="G1495" i="1"/>
  <c r="G1505" i="1"/>
  <c r="G1518" i="1"/>
  <c r="G1531" i="1"/>
  <c r="H1541" i="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J1575" i="1"/>
  <c r="G1605" i="1"/>
  <c r="E373" i="4"/>
  <c r="D368" i="1" s="1"/>
  <c r="E597" i="4"/>
  <c r="D591" i="1" s="1"/>
  <c r="D119" i="5"/>
  <c r="F120" i="5"/>
  <c r="H1450" i="1"/>
  <c r="H1519" i="1"/>
  <c r="J1542" i="1"/>
  <c r="H1558" i="1"/>
  <c r="I1558" i="1" s="1"/>
  <c r="F112" i="4"/>
  <c r="D106" i="4"/>
  <c r="F260" i="5"/>
  <c r="D255" i="5"/>
  <c r="D43" i="4"/>
  <c r="D597" i="4"/>
  <c r="D647" i="4"/>
  <c r="D35" i="6"/>
  <c r="B145" i="9"/>
  <c r="G203" i="9"/>
  <c r="E203" i="9" s="1"/>
  <c r="B203" i="9" s="1"/>
  <c r="F178" i="4"/>
  <c r="F222" i="4"/>
  <c r="F355" i="4"/>
  <c r="F427" i="4"/>
  <c r="F432" i="4"/>
  <c r="F480" i="4"/>
  <c r="D536" i="4"/>
  <c r="F13" i="5"/>
  <c r="E255" i="5"/>
  <c r="F6" i="6"/>
  <c r="D5" i="6"/>
  <c r="E6" i="7"/>
  <c r="B121" i="9"/>
  <c r="B313" i="9"/>
  <c r="D125" i="4"/>
  <c r="D571" i="4"/>
  <c r="E35" i="6"/>
  <c r="E156" i="9"/>
  <c r="B156" i="9" s="1"/>
  <c r="D70" i="5"/>
  <c r="G315" i="9"/>
  <c r="G316" i="9"/>
  <c r="E316" i="9" s="1"/>
  <c r="B316" i="9" s="1"/>
  <c r="B258" i="9"/>
  <c r="F298" i="9"/>
  <c r="H315" i="9"/>
  <c r="D202" i="4"/>
  <c r="D373" i="4"/>
  <c r="B248" i="9"/>
  <c r="F537" i="4"/>
  <c r="F607" i="4"/>
  <c r="F150" i="5"/>
  <c r="E337" i="9"/>
  <c r="B337" i="9" s="1"/>
  <c r="B133" i="9"/>
  <c r="F277" i="5"/>
  <c r="E5" i="6"/>
  <c r="B49" i="9"/>
  <c r="F197" i="5"/>
  <c r="B109" i="9"/>
  <c r="B231"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I1544" i="1" l="1"/>
  <c r="I1542" i="1"/>
  <c r="I1554" i="1"/>
  <c r="I1566" i="1"/>
  <c r="H34" i="3"/>
  <c r="C1555" i="1"/>
  <c r="I1576" i="1"/>
  <c r="I1580" i="1"/>
  <c r="G1511" i="1"/>
  <c r="I1573" i="1"/>
  <c r="I1551" i="1"/>
  <c r="G1478" i="1"/>
  <c r="H1141" i="1"/>
  <c r="I1541" i="1"/>
  <c r="G103" i="1"/>
  <c r="G1176" i="1"/>
  <c r="I1579" i="1"/>
  <c r="H569" i="1"/>
  <c r="G331" i="1"/>
  <c r="G1514" i="1"/>
  <c r="G396" i="1"/>
  <c r="H464" i="1"/>
  <c r="I1553" i="1"/>
  <c r="G588" i="1"/>
  <c r="G649" i="1"/>
  <c r="C1539" i="1"/>
  <c r="H1061" i="1"/>
  <c r="E310" i="9"/>
  <c r="B310" i="9" s="1"/>
  <c r="H402" i="1"/>
  <c r="H265" i="1"/>
  <c r="C1485" i="1"/>
  <c r="G1485" i="1" s="1"/>
  <c r="E177" i="5"/>
  <c r="D1181" i="1" s="1"/>
  <c r="D1223" i="1"/>
  <c r="H1208" i="1"/>
  <c r="C1152" i="1"/>
  <c r="E7" i="5"/>
  <c r="D1012" i="1" s="1"/>
  <c r="F12" i="5"/>
  <c r="G1018" i="1"/>
  <c r="G1602" i="1"/>
  <c r="D44" i="8"/>
  <c r="C1621" i="1" s="1"/>
  <c r="G1585" i="1"/>
  <c r="G603" i="1"/>
  <c r="G508" i="1"/>
  <c r="G642" i="1"/>
  <c r="G388" i="1"/>
  <c r="E308" i="4"/>
  <c r="F648" i="4"/>
  <c r="F262" i="4"/>
  <c r="G259" i="1"/>
  <c r="E152" i="4"/>
  <c r="E299" i="4" s="1"/>
  <c r="G161" i="1"/>
  <c r="H25" i="1"/>
  <c r="H13" i="1"/>
  <c r="F7" i="4"/>
  <c r="H3" i="1"/>
  <c r="F140" i="4"/>
  <c r="C136" i="1"/>
  <c r="I35" i="3"/>
  <c r="D1571" i="1"/>
  <c r="H1424" i="1"/>
  <c r="I1549" i="1"/>
  <c r="I1548" i="1"/>
  <c r="I1570" i="1"/>
  <c r="I1567" i="1"/>
  <c r="I1564" i="1"/>
  <c r="I1550" i="1"/>
  <c r="F228" i="9"/>
  <c r="B228" i="9" s="1"/>
  <c r="B207" i="9"/>
  <c r="I1565" i="1"/>
  <c r="D1093" i="1"/>
  <c r="E69" i="5"/>
  <c r="D1074" i="1" s="1"/>
  <c r="D308" i="4"/>
  <c r="C303" i="1"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22" i="3"/>
  <c r="I1568" i="1"/>
  <c r="H1485" i="1" l="1"/>
  <c r="I24" i="3"/>
  <c r="G348" i="9"/>
  <c r="E348" i="9" s="1"/>
  <c r="E347" i="9" s="1"/>
  <c r="E176" i="5"/>
  <c r="D1180" i="1" s="1"/>
  <c r="G1152" i="1"/>
  <c r="H1152" i="1"/>
  <c r="I23" i="3"/>
  <c r="G1017" i="1"/>
  <c r="I39" i="3"/>
  <c r="H19" i="9"/>
  <c r="E19" i="9" s="1"/>
  <c r="B19" i="9" s="1"/>
  <c r="F308" i="4"/>
  <c r="I18" i="3"/>
  <c r="D148" i="1"/>
  <c r="H1571" i="1"/>
  <c r="G1571" i="1"/>
  <c r="G516" i="1"/>
  <c r="E6" i="5"/>
  <c r="H299" i="9" s="1"/>
  <c r="H226" i="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B348" i="9" l="1"/>
  <c r="D1011" i="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G297" i="9" l="1"/>
  <c r="E297" i="9" s="1"/>
  <c r="B297" i="9" s="1"/>
  <c r="E334" i="9"/>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<sst xmlns="http://schemas.openxmlformats.org/spreadsheetml/2006/main" count="4718" uniqueCount="3656">
  <si>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</si>
  <si>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</si>
  <si>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</si>
  <si>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</si>
  <si>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</si>
  <si>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</si>
  <si>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</si>
  <si>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</si>
  <si>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</si>
  <si>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</si>
  <si>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</si>
  <si>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</si>
  <si>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</si>
  <si>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</si>
  <si>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</si>
  <si>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</si>
  <si>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</si>
  <si>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</si>
  <si>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</si>
  <si>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</si>
  <si>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</si>
  <si>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</si>
  <si>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</si>
  <si>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</si>
  <si>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</si>
  <si>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</si>
  <si>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</si>
  <si>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</si>
  <si>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</si>
  <si>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</si>
  <si>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</si>
  <si>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</si>
  <si>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</si>
  <si>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</si>
  <si>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</si>
  <si>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</si>
  <si>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</si>
  <si>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</si>
  <si>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</si>
  <si>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</si>
  <si>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</si>
  <si>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</si>
  <si>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</si>
  <si>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</si>
  <si>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</si>
  <si>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</si>
  <si>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</si>
  <si>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</si>
  <si>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</si>
  <si>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</si>
  <si>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</si>
  <si>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</si>
  <si>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</si>
  <si>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</si>
  <si>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</si>
  <si>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</si>
  <si>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</si>
  <si>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</si>
  <si>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</si>
  <si>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</si>
  <si>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</si>
  <si>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</si>
  <si>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</si>
  <si>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</si>
  <si>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</si>
  <si>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</si>
  <si>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</si>
  <si>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</si>
  <si>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</si>
  <si>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</si>
  <si>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</si>
  <si>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</si>
  <si>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</si>
  <si>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</si>
  <si>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</si>
  <si>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</si>
  <si>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</si>
  <si>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</si>
  <si>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</si>
  <si>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</si>
  <si>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</si>
  <si>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</si>
  <si>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</si>
  <si>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</si>
  <si>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</si>
  <si>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</si>
  <si>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</si>
  <si>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</si>
  <si>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</si>
  <si>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</si>
  <si>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</si>
  <si>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</si>
  <si>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</si>
  <si>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</si>
  <si>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</si>
  <si>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</si>
  <si>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</si>
  <si>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</si>
  <si>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</si>
  <si>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</si>
  <si>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</si>
  <si>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</si>
  <si>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</si>
  <si>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</si>
  <si>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</si>
  <si>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</si>
  <si>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</si>
  <si>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</si>
  <si>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</si>
  <si>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</si>
  <si>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</si>
  <si>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</si>
  <si>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</si>
  <si>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</si>
  <si>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</si>
  <si>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</si>
  <si>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</si>
  <si>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</si>
  <si>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</si>
  <si>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</si>
  <si>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</si>
  <si>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</si>
  <si>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</si>
  <si>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</si>
  <si>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</si>
  <si>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</si>
  <si>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</si>
  <si>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</si>
  <si>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</si>
  <si>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</si>
  <si>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</si>
  <si>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</si>
  <si>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</si>
  <si>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</si>
  <si>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</si>
  <si>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</si>
  <si>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</si>
  <si>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</si>
  <si>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</si>
  <si>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</si>
  <si>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</si>
  <si>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</si>
  <si>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</si>
  <si>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</si>
  <si>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</si>
  <si>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</si>
  <si>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</si>
  <si>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</si>
  <si>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</si>
  <si>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</si>
  <si>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</si>
  <si>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</si>
  <si>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</si>
  <si>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</si>
  <si>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</si>
  <si>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</si>
  <si>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</si>
  <si>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</si>
  <si>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</si>
  <si>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</si>
  <si>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</si>
  <si>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</si>
  <si>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</si>
  <si>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</si>
  <si>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</si>
  <si>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</si>
  <si>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</si>
  <si>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</si>
  <si>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</si>
  <si>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</si>
  <si>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</si>
  <si>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</si>
  <si>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</si>
  <si>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</si>
  <si>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</si>
  <si>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</si>
  <si>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</si>
  <si>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</si>
  <si>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</si>
  <si>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</si>
  <si>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</si>
  <si>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</si>
  <si>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</si>
  <si>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</si>
  <si>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</si>
  <si>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</si>
  <si>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</si>
  <si>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</si>
  <si>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</si>
  <si>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</si>
  <si>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</si>
  <si>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</si>
  <si>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</si>
  <si>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</si>
  <si>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</si>
  <si>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</si>
  <si>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</si>
  <si>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</si>
  <si>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</si>
  <si>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</si>
  <si>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</si>
  <si>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</si>
  <si>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</si>
  <si>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</si>
  <si>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</si>
  <si>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</si>
  <si>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</si>
  <si>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</si>
  <si>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</si>
  <si>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</si>
  <si>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</si>
  <si>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</si>
  <si>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</si>
  <si>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</si>
  <si>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</si>
  <si>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</si>
  <si>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</si>
  <si>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</si>
  <si>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</si>
  <si>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</si>
  <si>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</si>
  <si>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</si>
  <si>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</si>
  <si>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</si>
  <si>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</si>
  <si>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</si>
  <si>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</si>
  <si>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</si>
  <si>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</si>
  <si>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</si>
  <si>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</si>
  <si>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</si>
  <si>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</si>
  <si>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</si>
  <si>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</si>
  <si>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</si>
  <si>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</si>
  <si>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</si>
  <si>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</si>
  <si>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</si>
  <si>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</si>
  <si>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</si>
  <si>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</si>
  <si>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</si>
  <si>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</si>
  <si>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</si>
  <si>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</si>
  <si>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</si>
  <si>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</si>
  <si>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</si>
  <si>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</si>
  <si>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</si>
  <si>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</si>
  <si>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</si>
  <si>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</si>
  <si>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</si>
  <si>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</si>
  <si>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</si>
  <si>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</si>
  <si>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</si>
  <si>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</si>
  <si>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</si>
  <si>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</si>
  <si>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</si>
  <si>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</si>
  <si>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</si>
  <si>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</si>
  <si>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</si>
  <si>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</si>
  <si>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</si>
  <si>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</si>
  <si>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</si>
  <si>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</si>
  <si>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</si>
  <si>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</si>
  <si>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</si>
  <si>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</si>
  <si>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</si>
  <si>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</si>
  <si>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</si>
  <si>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</si>
  <si>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</si>
  <si>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</si>
  <si>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</si>
  <si>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</si>
  <si>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</si>
  <si>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</si>
  <si>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</si>
  <si>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</si>
  <si>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</si>
  <si>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</si>
  <si>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</si>
  <si>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</si>
  <si>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</si>
  <si>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</si>
  <si>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</si>
  <si>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</si>
  <si>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</si>
  <si>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</si>
  <si>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</si>
  <si>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</si>
  <si>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</si>
  <si>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</si>
  <si>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</si>
  <si>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</si>
  <si>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</si>
  <si>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</si>
  <si>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</si>
  <si>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</si>
  <si>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</si>
  <si>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</si>
  <si>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</si>
  <si>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</si>
  <si>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</si>
  <si>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</si>
  <si>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</si>
  <si>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</si>
  <si>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</si>
  <si>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</si>
  <si>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</si>
  <si>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</si>
  <si>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</si>
  <si>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</si>
  <si>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</si>
  <si>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</si>
  <si>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</si>
  <si>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</si>
  <si>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</si>
  <si>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</si>
  <si>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</si>
  <si>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</si>
  <si>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</si>
  <si>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</si>
  <si>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</si>
  <si>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</si>
  <si>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</si>
  <si>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</si>
  <si>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</si>
  <si>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</si>
  <si>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</si>
  <si>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</si>
  <si>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</si>
  <si>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</si>
  <si>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</si>
  <si>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</si>
  <si>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</si>
  <si>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</si>
  <si>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</si>
  <si>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</si>
  <si>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</si>
  <si>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</si>
  <si>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</si>
  <si>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</si>
  <si>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</si>
  <si>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</si>
  <si>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</si>
  <si>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</si>
  <si>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</si>
  <si>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</si>
  <si>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</si>
  <si>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</si>
  <si>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</si>
  <si>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</si>
  <si>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</si>
  <si>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</si>
  <si>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</si>
  <si>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</si>
  <si>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</si>
  <si>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</si>
  <si>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</si>
  <si>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</si>
  <si>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</si>
  <si>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</si>
  <si>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</si>
  <si>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</si>
  <si>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</si>
  <si>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</si>
  <si>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</si>
  <si>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</si>
  <si>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</si>
  <si>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</si>
  <si>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</si>
  <si>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</si>
  <si>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</si>
  <si>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</si>
  <si>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</si>
  <si>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</si>
  <si>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</si>
  <si>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</si>
  <si>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</si>
  <si>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</si>
  <si>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</si>
  <si>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</si>
  <si>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</si>
  <si>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</si>
  <si>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</si>
  <si>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</si>
  <si>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</si>
  <si>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</si>
  <si>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</si>
  <si>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</si>
  <si>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</si>
  <si>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</si>
  <si>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</si>
  <si>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</si>
  <si>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</si>
  <si>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</si>
  <si>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</si>
  <si>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</si>
  <si>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</si>
  <si>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</si>
  <si>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</si>
  <si>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</si>
  <si>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</si>
  <si>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</si>
  <si>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</si>
  <si>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</si>
  <si>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</si>
  <si>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</si>
  <si>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</si>
  <si>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</si>
  <si>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</si>
  <si>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</si>
  <si>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</si>
  <si>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</si>
  <si>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</si>
  <si>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</si>
  <si>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</si>
  <si>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</si>
  <si>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</si>
  <si>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</si>
  <si>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</si>
  <si>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</si>
  <si>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</si>
  <si>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</si>
  <si>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</si>
  <si>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</si>
  <si>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</si>
  <si>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</si>
  <si>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</si>
  <si>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</si>
  <si>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</si>
  <si>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</si>
  <si>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</si>
  <si>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</si>
  <si>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</si>
  <si>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</si>
  <si>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</si>
  <si>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</si>
  <si>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</si>
  <si>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</si>
  <si>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</si>
  <si>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</si>
  <si>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</si>
  <si>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</si>
  <si>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</si>
  <si>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</si>
  <si>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</si>
  <si>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</si>
  <si>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</si>
  <si>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</si>
  <si>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</si>
  <si>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</si>
  <si>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</si>
  <si>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</si>
  <si>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</si>
  <si>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</si>
  <si>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</si>
  <si>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</si>
  <si>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</si>
  <si>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</si>
  <si>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</si>
  <si>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</si>
  <si>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</si>
  <si>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</si>
  <si>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</si>
  <si>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</si>
  <si>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</si>
  <si>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</si>
  <si>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</si>
  <si>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</si>
  <si>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</si>
  <si>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</si>
  <si>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</si>
  <si>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</si>
  <si>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</si>
  <si>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</si>
  <si>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</si>
  <si>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</si>
  <si>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</si>
  <si>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</si>
  <si>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</si>
  <si>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</si>
  <si>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</si>
  <si>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</si>
  <si>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</si>
  <si>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</si>
  <si>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</si>
  <si>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</si>
  <si>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</si>
  <si>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</si>
  <si>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</si>
  <si>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</si>
  <si>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</si>
  <si>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</si>
  <si>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</si>
  <si>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</si>
  <si>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</si>
  <si>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</si>
  <si>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</si>
  <si>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</si>
  <si>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</si>
  <si>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</si>
  <si>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</si>
  <si>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</si>
  <si>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</si>
  <si>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</si>
  <si>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</si>
  <si>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</si>
  <si>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</si>
  <si>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</si>
  <si>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</si>
  <si>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</si>
  <si>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</si>
  <si>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</si>
  <si>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</si>
  <si>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</si>
  <si>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</si>
  <si>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</si>
  <si>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</si>
  <si>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</si>
  <si>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</si>
  <si>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</si>
  <si>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</si>
  <si>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</si>
  <si>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</si>
  <si>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</si>
  <si>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</si>
  <si>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</si>
  <si>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</si>
  <si>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</si>
  <si>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</si>
  <si>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</si>
  <si>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</si>
  <si>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</si>
  <si>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</si>
  <si>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</si>
  <si>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</si>
  <si>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</si>
  <si>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</si>
  <si>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</si>
  <si>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</si>
  <si>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</si>
  <si>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</si>
  <si>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</si>
  <si>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</si>
  <si>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</si>
  <si>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</si>
  <si>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</si>
  <si>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</si>
  <si>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</si>
  <si>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</si>
  <si>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</si>
  <si>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</si>
  <si>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</si>
  <si>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</si>
  <si>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</si>
  <si>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</si>
  <si>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</si>
  <si>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</si>
  <si>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</si>
  <si>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</si>
  <si>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</si>
  <si>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</si>
  <si>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</si>
  <si>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</si>
  <si>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</si>
  <si>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</si>
  <si>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</si>
  <si>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</si>
  <si>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</si>
  <si>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</si>
  <si>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</si>
  <si>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</si>
  <si>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</si>
  <si>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</si>
  <si>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</si>
  <si>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</si>
  <si>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</si>
  <si>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</si>
  <si>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</si>
  <si>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</si>
  <si>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</si>
  <si>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</si>
  <si>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</si>
  <si>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</si>
  <si>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</si>
  <si>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</si>
  <si>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</si>
  <si>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</si>
  <si>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</si>
  <si>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</si>
  <si>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</si>
  <si>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</si>
  <si>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</si>
  <si>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</si>
  <si>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</si>
  <si>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</si>
  <si>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</si>
  <si>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</si>
  <si>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</si>
  <si>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</si>
  <si>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</si>
  <si>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</si>
  <si>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</si>
  <si>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</si>
  <si>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</si>
  <si>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</si>
  <si>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</si>
  <si>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</si>
  <si>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</si>
  <si>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</si>
  <si>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</si>
  <si>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</si>
  <si>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</si>
  <si>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</si>
  <si>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</si>
  <si>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</si>
  <si>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</si>
  <si>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</si>
  <si>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</si>
  <si>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</si>
  <si>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</si>
  <si>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</si>
  <si>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</si>
  <si>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</si>
  <si>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</si>
  <si>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</si>
  <si>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</si>
  <si>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</si>
  <si>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</si>
  <si>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</si>
  <si>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</si>
  <si>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</si>
  <si>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</si>
  <si>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</si>
  <si>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</si>
  <si>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</si>
  <si>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</si>
  <si>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</si>
  <si>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</si>
  <si>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</si>
  <si>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</si>
  <si>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</si>
  <si>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</si>
  <si>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</si>
  <si>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</si>
  <si>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</si>
  <si>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</si>
  <si>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</si>
  <si>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</si>
  <si>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</si>
  <si>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</si>
  <si>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</si>
  <si>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</si>
  <si>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</si>
  <si>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</si>
  <si>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</si>
  <si>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</si>
  <si>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</si>
  <si>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</si>
  <si>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</si>
  <si>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</si>
  <si>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</si>
  <si>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</si>
  <si>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</si>
  <si>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</si>
  <si>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</si>
  <si>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</si>
  <si>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</si>
  <si>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</si>
  <si>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</si>
  <si>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</si>
  <si>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</si>
  <si>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</si>
  <si>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</si>
  <si>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</si>
  <si>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</si>
  <si>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</si>
  <si>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</si>
  <si>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</si>
  <si>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</si>
  <si>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</si>
  <si>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</si>
  <si>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</si>
  <si>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</si>
  <si>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</si>
  <si>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</si>
  <si>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</si>
  <si>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</si>
  <si>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</si>
  <si>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</si>
  <si>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</si>
  <si>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</si>
  <si>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</si>
  <si>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</si>
  <si>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</si>
  <si>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</si>
  <si>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</si>
  <si>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</si>
  <si>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</si>
  <si>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</si>
  <si>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</si>
  <si>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</si>
  <si>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</si>
  <si>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</si>
  <si>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</si>
  <si>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</si>
  <si>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</si>
  <si>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</si>
  <si>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</si>
  <si>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</si>
  <si>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</si>
  <si>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</si>
  <si>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</si>
  <si>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</si>
  <si>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</si>
  <si>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</si>
  <si>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</si>
  <si>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</si>
  <si>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</si>
  <si>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</si>
  <si>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</si>
  <si>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</si>
  <si>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</si>
  <si>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</si>
  <si>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</si>
  <si>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</si>
  <si>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</si>
  <si>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</si>
  <si>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</si>
  <si>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</si>
  <si>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</si>
  <si>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</si>
  <si>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</si>
  <si>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</si>
  <si>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</si>
  <si>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</si>
  <si>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</si>
  <si>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</si>
  <si>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</si>
  <si>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</si>
  <si>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</si>
  <si>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</si>
  <si>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</si>
  <si>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</si>
  <si>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</si>
  <si>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</si>
  <si>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</si>
  <si>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</si>
  <si>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</si>
  <si>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</si>
  <si>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</si>
  <si>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</si>
  <si>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</si>
  <si>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</si>
  <si>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</si>
  <si>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</si>
  <si>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</si>
  <si>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</si>
  <si>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</si>
  <si>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</si>
  <si>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</si>
  <si>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</si>
  <si>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</si>
  <si>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</si>
  <si>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</si>
  <si>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</si>
  <si>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</si>
  <si>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</si>
  <si>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</si>
  <si>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</si>
  <si>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</si>
  <si>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</si>
  <si>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</si>
  <si>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</si>
  <si>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</si>
  <si>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</si>
  <si>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</si>
  <si>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</si>
  <si>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</si>
  <si>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</si>
  <si>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</si>
  <si>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</si>
  <si>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</si>
  <si>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</si>
  <si>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</si>
  <si>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</si>
  <si>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</si>
  <si>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</si>
  <si>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</si>
  <si>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</si>
  <si>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</si>
  <si>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</si>
  <si>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</si>
  <si>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</si>
  <si>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</si>
  <si>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</si>
  <si>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</si>
  <si>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</si>
  <si>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</si>
  <si>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</si>
  <si>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</si>
  <si>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</si>
  <si>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</si>
  <si>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</si>
  <si>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</si>
  <si>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</si>
  <si>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</si>
  <si>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</si>
  <si>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</si>
  <si>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</si>
  <si>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</si>
  <si>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</si>
  <si>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</si>
  <si>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</si>
  <si>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</si>
  <si>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</si>
  <si>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</si>
  <si>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</si>
  <si>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</si>
  <si>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</si>
  <si>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</si>
  <si>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</si>
  <si>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</si>
  <si>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</si>
  <si>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</si>
  <si>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</si>
  <si>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</si>
  <si>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</si>
  <si>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</si>
  <si>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</si>
  <si>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</si>
  <si>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</si>
  <si>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</si>
  <si>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</si>
  <si>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</si>
  <si>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</si>
  <si>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</si>
  <si>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</si>
  <si>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</si>
  <si>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</si>
  <si>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</si>
  <si>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</si>
  <si>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</si>
  <si>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</si>
  <si>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</si>
  <si>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</si>
  <si>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</si>
  <si>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</si>
  <si>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</si>
  <si>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</si>
  <si>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</si>
  <si>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</si>
  <si>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</si>
  <si>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</si>
  <si>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</si>
  <si>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</si>
  <si>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</si>
  <si>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</si>
  <si>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</si>
  <si>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</si>
  <si>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</si>
  <si>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</si>
  <si>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</si>
  <si>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</si>
  <si>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</si>
  <si>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</si>
  <si>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</si>
  <si>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</si>
  <si>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</si>
  <si>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</si>
  <si>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</si>
  <si>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</si>
  <si>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</si>
  <si>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</si>
  <si>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</si>
  <si>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</si>
  <si>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</si>
  <si>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</si>
  <si>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</si>
  <si>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</si>
  <si>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</si>
  <si>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</si>
  <si>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</si>
  <si>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</si>
  <si>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</si>
  <si>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</si>
  <si>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</si>
  <si>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</si>
  <si>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</si>
  <si>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</si>
  <si>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</si>
  <si>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</si>
  <si>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</si>
  <si>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</si>
  <si>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</si>
  <si>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</si>
  <si>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</si>
  <si>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</si>
  <si>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</si>
  <si>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</si>
  <si>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</si>
  <si>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</si>
  <si>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</si>
  <si>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</si>
  <si>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</si>
  <si>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</si>
  <si>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</si>
  <si>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</si>
  <si>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</si>
  <si>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</si>
  <si>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</si>
  <si>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</si>
  <si>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</si>
  <si>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</si>
  <si>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</si>
  <si>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</si>
  <si>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</si>
  <si>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</si>
  <si>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</si>
  <si>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</si>
  <si>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</si>
  <si>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</si>
  <si>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</si>
  <si>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</si>
  <si>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</si>
  <si>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</si>
  <si>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</si>
  <si>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</si>
  <si>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</si>
  <si>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</si>
  <si>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</si>
  <si>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</si>
  <si>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</si>
  <si>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</si>
  <si>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</si>
  <si>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</si>
  <si>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</si>
  <si>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</si>
  <si>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</si>
  <si>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</si>
  <si>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</si>
  <si>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</si>
  <si>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</si>
  <si>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</si>
  <si>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</si>
  <si>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</si>
  <si>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</si>
  <si>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</si>
  <si>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</si>
  <si>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</si>
  <si>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</si>
  <si>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</si>
  <si>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</si>
  <si>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</si>
  <si>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</si>
  <si>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</si>
  <si>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</si>
  <si>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</si>
  <si>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</si>
  <si>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</si>
  <si>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</si>
  <si>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</si>
  <si>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</si>
  <si>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</si>
  <si>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</si>
  <si>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</si>
  <si>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</si>
  <si>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</si>
  <si>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</si>
  <si>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</si>
  <si>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</si>
  <si>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</si>
  <si>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</si>
  <si>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</si>
  <si>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</si>
  <si>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</si>
  <si>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</si>
  <si>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</si>
  <si>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</si>
  <si>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</si>
  <si>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</si>
  <si>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</si>
  <si>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</si>
  <si>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</si>
  <si>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</si>
  <si>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</si>
  <si>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</si>
  <si>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</si>
  <si>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</si>
  <si>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</si>
  <si>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</si>
  <si>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</si>
  <si>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</si>
  <si>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</si>
  <si>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</si>
  <si>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</si>
  <si>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</si>
  <si>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</si>
  <si>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</si>
  <si>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</si>
  <si>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</si>
  <si>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</si>
  <si>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</si>
  <si>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</si>
  <si>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</si>
  <si>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</si>
  <si>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</si>
  <si>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</si>
  <si>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</si>
  <si>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</si>
  <si>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</si>
  <si>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</si>
  <si>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</si>
  <si>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</si>
  <si>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</si>
  <si>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</si>
  <si>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</si>
  <si>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</si>
  <si>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</si>
  <si>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</si>
  <si>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</si>
  <si>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</si>
  <si>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</si>
  <si>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</si>
  <si>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</si>
  <si>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</si>
  <si>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</si>
  <si>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</si>
  <si>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</si>
  <si>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</si>
  <si>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</si>
  <si>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</si>
  <si>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</si>
  <si>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</si>
  <si>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</si>
  <si>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</si>
  <si>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</si>
  <si>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</si>
  <si>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</si>
  <si>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</si>
  <si>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</si>
  <si>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</si>
  <si>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</si>
  <si>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</si>
  <si>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</si>
  <si>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</si>
  <si>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</si>
  <si>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</si>
  <si>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</si>
  <si>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</si>
  <si>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</si>
  <si>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</si>
  <si>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</si>
  <si>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</si>
  <si>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</si>
  <si>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</si>
  <si>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</si>
  <si>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</si>
  <si>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</si>
  <si>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</si>
  <si>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</si>
  <si>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</si>
  <si>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</si>
  <si>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</si>
  <si>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</si>
  <si>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</si>
  <si>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</si>
  <si>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</si>
  <si>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</si>
  <si>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</si>
  <si>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</si>
  <si>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</si>
  <si>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</si>
  <si>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</si>
  <si>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</si>
  <si>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</si>
  <si>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</si>
  <si>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</si>
  <si>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</si>
  <si>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</si>
  <si>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</si>
  <si>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</si>
  <si>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</si>
  <si>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</si>
  <si>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</si>
  <si>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</si>
  <si>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</si>
  <si>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</si>
  <si>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</si>
  <si>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</si>
  <si>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</si>
  <si>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</si>
  <si>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</si>
  <si>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</si>
  <si>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</si>
  <si>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</si>
  <si>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</si>
  <si>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</si>
  <si>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</si>
  <si>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</si>
  <si>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</si>
  <si>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</si>
  <si>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</si>
  <si>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</si>
  <si>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</si>
  <si>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</si>
  <si>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</si>
  <si>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</si>
  <si>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</si>
  <si>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</si>
  <si>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</si>
  <si>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</si>
  <si>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</si>
  <si>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</si>
  <si>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</si>
  <si>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</si>
  <si>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</si>
  <si>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</si>
  <si>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</si>
  <si>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</si>
  <si>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</si>
  <si>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</si>
  <si>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</si>
  <si>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</si>
  <si>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</si>
  <si>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</si>
  <si>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</si>
  <si>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</si>
  <si>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</si>
  <si>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</si>
  <si>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</si>
  <si>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</si>
  <si>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</si>
  <si>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</si>
  <si>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</si>
  <si>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</si>
  <si>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</si>
  <si>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</si>
  <si>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</si>
  <si>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</si>
  <si>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</si>
  <si>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</si>
  <si>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</si>
  <si>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</si>
  <si>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</si>
  <si>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</si>
  <si>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</si>
  <si>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</si>
  <si>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</si>
  <si>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</si>
  <si>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</si>
  <si>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</si>
  <si>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</si>
  <si>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</si>
  <si>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</si>
  <si>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</si>
  <si>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</si>
  <si>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</si>
  <si>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</si>
  <si>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</si>
  <si>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</si>
  <si>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</si>
  <si>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</si>
  <si>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</si>
  <si>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</si>
  <si>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</si>
  <si>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</si>
  <si>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</si>
  <si>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</si>
  <si>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</si>
  <si>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</si>
  <si>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</si>
  <si>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</si>
  <si>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</si>
  <si>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</si>
  <si>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</si>
  <si>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</si>
  <si>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</si>
  <si>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</si>
  <si>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</si>
  <si>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</si>
  <si>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</si>
  <si>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</si>
  <si>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</si>
  <si>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</si>
  <si>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</si>
  <si>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</si>
  <si>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</si>
  <si>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</si>
  <si>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</si>
  <si>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</si>
  <si>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</si>
  <si>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</si>
  <si>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</si>
  <si>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</si>
  <si>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</si>
  <si>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</si>
  <si>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</si>
  <si>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</si>
  <si>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</si>
  <si>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</si>
  <si>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</si>
  <si>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</si>
  <si>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</si>
  <si>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</si>
  <si>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</si>
  <si>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</si>
  <si>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</si>
  <si>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</si>
  <si>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</si>
  <si>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</si>
  <si>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</si>
  <si>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</si>
  <si>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</si>
  <si>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</si>
  <si>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</si>
  <si>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</si>
  <si>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</si>
  <si>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</si>
  <si>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</si>
  <si>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</si>
  <si>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</si>
  <si>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</si>
  <si>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</si>
  <si>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</si>
  <si>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</si>
  <si>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</si>
  <si>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</si>
  <si>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</si>
  <si>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</si>
  <si>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</si>
  <si>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</si>
  <si>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</si>
  <si>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</si>
  <si>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</si>
  <si>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</si>
  <si>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</si>
  <si>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</si>
  <si>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</si>
  <si>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</si>
  <si>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</si>
  <si>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</si>
  <si>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</si>
  <si>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</si>
  <si>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</si>
  <si>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</si>
  <si>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</si>
  <si>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</si>
  <si>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</si>
  <si>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</si>
  <si>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</si>
  <si>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</si>
  <si>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</si>
  <si>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</si>
  <si>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</si>
  <si>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</si>
  <si>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</si>
  <si>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</si>
  <si>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</si>
  <si>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</si>
  <si>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</si>
  <si>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</si>
  <si>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</si>
  <si>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</si>
  <si>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</si>
  <si>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</si>
  <si>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</si>
  <si>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</si>
  <si>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</si>
  <si>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</si>
  <si>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</si>
  <si>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</si>
  <si>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</si>
  <si>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</si>
  <si>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</si>
  <si>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</si>
  <si>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</si>
  <si>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</si>
  <si>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</si>
  <si>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</si>
  <si>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</si>
  <si>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</si>
  <si>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</si>
  <si>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</si>
  <si>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</si>
  <si>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</si>
  <si>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</si>
  <si>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</si>
  <si>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</si>
  <si>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</si>
  <si>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</si>
  <si>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</si>
  <si>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</si>
  <si>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</si>
  <si>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</si>
  <si>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</si>
  <si>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</si>
  <si>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</si>
  <si>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</si>
  <si>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</si>
  <si>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</si>
  <si>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</si>
  <si>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</si>
  <si>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</si>
  <si>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</si>
  <si>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</si>
  <si>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</si>
  <si>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</si>
  <si>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</si>
  <si>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</si>
  <si>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</si>
  <si>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</si>
  <si>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</si>
  <si>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</si>
  <si>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</si>
  <si>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</si>
  <si>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</si>
  <si>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</si>
  <si>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</si>
  <si>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</si>
  <si>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</si>
  <si>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</si>
  <si>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</si>
  <si>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</si>
  <si>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</si>
  <si>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</si>
  <si>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</si>
  <si>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</si>
  <si>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</si>
  <si>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</si>
  <si>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</si>
  <si>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</si>
  <si>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</si>
  <si>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</si>
  <si>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</si>
  <si>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</si>
  <si>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</si>
  <si>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</si>
  <si>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</si>
  <si>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</si>
  <si>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</si>
  <si>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</si>
  <si>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</si>
  <si>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</si>
  <si>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</si>
  <si>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</si>
  <si>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</si>
  <si>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</si>
  <si>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</si>
  <si>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</si>
  <si>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</si>
  <si>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</si>
  <si>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</si>
  <si>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</si>
  <si>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</si>
  <si>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</si>
  <si>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</si>
  <si>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</si>
  <si>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</si>
  <si>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</si>
  <si>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</si>
  <si>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</si>
  <si>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</si>
  <si>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</si>
  <si>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</si>
  <si>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</si>
  <si>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</si>
  <si>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</si>
  <si>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</si>
  <si>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</si>
  <si>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</si>
  <si>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</si>
  <si>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</si>
  <si>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</si>
  <si>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</si>
  <si>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</si>
  <si>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</si>
  <si>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</si>
  <si>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</si>
  <si>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</si>
  <si>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</si>
  <si>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</si>
  <si>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</si>
  <si>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</si>
  <si>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</si>
  <si>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</si>
  <si>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</si>
  <si>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</si>
  <si>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</si>
  <si>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</si>
  <si>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</si>
  <si>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</si>
  <si>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</si>
  <si>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</si>
  <si>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</si>
  <si>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</si>
  <si>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</si>
  <si>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</si>
  <si>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</si>
  <si>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</si>
  <si>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</si>
  <si>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</si>
  <si>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</si>
  <si>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</si>
  <si>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</si>
  <si>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</si>
  <si>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</si>
  <si>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</si>
  <si>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</si>
  <si>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</si>
  <si>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</si>
  <si>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</si>
  <si>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</si>
  <si>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</si>
  <si>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</si>
  <si>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</si>
  <si>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</si>
  <si>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</si>
  <si>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</si>
  <si>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</si>
  <si>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</si>
  <si>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</si>
  <si>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</si>
  <si>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</si>
  <si>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</si>
  <si>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</si>
  <si>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</si>
  <si>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</si>
  <si>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</si>
  <si>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</si>
  <si>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</si>
  <si>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</si>
  <si>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</si>
  <si>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</si>
  <si>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</si>
  <si>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</si>
  <si>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</si>
  <si>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</si>
  <si>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</si>
  <si>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</si>
  <si>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</si>
  <si>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</si>
  <si>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</si>
  <si>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</si>
  <si>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</si>
  <si>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</si>
  <si>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</si>
  <si>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</si>
  <si>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</si>
  <si>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</si>
  <si>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</si>
  <si>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</si>
  <si>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</si>
  <si>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</si>
  <si>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</si>
  <si>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</si>
  <si>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</si>
  <si>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</si>
  <si>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</si>
  <si>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</si>
  <si>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</si>
  <si>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</si>
  <si>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</si>
  <si>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</si>
  <si>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</si>
  <si>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</si>
  <si>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</si>
  <si>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</si>
  <si>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</si>
  <si>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</si>
  <si>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</si>
  <si>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</si>
  <si>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</si>
  <si>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</si>
  <si>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</si>
  <si>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</si>
  <si>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</si>
  <si>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</si>
  <si>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</si>
  <si>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</si>
  <si>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</si>
  <si>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</si>
  <si>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</si>
  <si>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</si>
  <si>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</si>
  <si>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</si>
  <si>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</si>
  <si>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</si>
  <si>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</si>
  <si>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</si>
  <si>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</si>
  <si>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</si>
  <si>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</si>
  <si>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</si>
  <si>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</si>
  <si>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</si>
  <si>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</si>
  <si>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</si>
  <si>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</si>
  <si>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</si>
  <si>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</si>
  <si>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</si>
  <si>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</si>
  <si>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</si>
  <si>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</si>
  <si>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</si>
  <si>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</si>
  <si>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</si>
  <si>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</si>
  <si>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</si>
  <si>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</si>
  <si>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</si>
  <si>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</si>
  <si>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</si>
  <si>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</si>
  <si>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</si>
  <si>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</si>
  <si>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</si>
  <si>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</si>
  <si>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</si>
  <si>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</si>
  <si>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</si>
  <si>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</si>
  <si>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</si>
  <si>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</si>
  <si>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</si>
  <si>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</si>
  <si>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</si>
  <si>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</si>
  <si>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</si>
  <si>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</si>
  <si>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</si>
  <si>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</si>
  <si>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</si>
  <si>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</si>
  <si>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</si>
  <si>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</si>
  <si>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</si>
  <si>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</si>
  <si>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</si>
  <si>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</si>
  <si>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</si>
  <si>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</si>
  <si>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</si>
  <si>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</si>
  <si>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</si>
  <si>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</si>
  <si>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</si>
  <si>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</si>
  <si>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</si>
  <si>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</si>
  <si>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</si>
  <si>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</si>
  <si>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</si>
  <si>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</si>
  <si>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</si>
  <si>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</si>
  <si>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</si>
  <si>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</si>
  <si>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</si>
  <si>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</si>
  <si>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</si>
  <si>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</si>
  <si>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</si>
  <si>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</si>
  <si>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</si>
  <si>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</si>
  <si>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</si>
  <si>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</si>
  <si>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</si>
  <si>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</si>
  <si>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</si>
  <si>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</si>
  <si>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</si>
  <si>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</si>
  <si>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</si>
  <si>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</si>
  <si>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</si>
  <si>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</si>
  <si>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</si>
  <si>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</si>
  <si>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</si>
  <si>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</si>
  <si>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</si>
  <si>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</si>
  <si>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</si>
  <si>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</si>
  <si>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</si>
  <si>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</si>
  <si>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</si>
  <si>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</si>
  <si>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</si>
  <si>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</si>
  <si>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</si>
  <si>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</si>
  <si>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</si>
  <si>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</si>
  <si>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</si>
  <si>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</si>
  <si>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</si>
  <si>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</si>
  <si>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</si>
  <si>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</si>
  <si>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</si>
  <si>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</si>
  <si>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</si>
  <si>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</si>
  <si>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</si>
  <si>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</si>
  <si>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</si>
  <si>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</si>
  <si>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</si>
  <si>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</si>
  <si>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</si>
  <si>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</si>
  <si>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</si>
  <si>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</si>
  <si>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</si>
  <si>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</si>
  <si>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</si>
  <si>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</si>
  <si>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</si>
  <si>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</si>
  <si>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</si>
  <si>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</si>
  <si>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</si>
  <si>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</si>
  <si>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</si>
  <si>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</si>
  <si>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</si>
  <si>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</si>
  <si>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</si>
  <si>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</si>
  <si>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</si>
  <si>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</si>
  <si>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</si>
  <si>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</si>
  <si>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</si>
  <si>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</si>
  <si>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</si>
  <si>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</si>
  <si>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</si>
  <si>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</si>
  <si>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</si>
  <si>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</si>
  <si>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</si>
  <si>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</si>
  <si>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</si>
  <si>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</si>
  <si>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</si>
  <si>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</si>
  <si>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</si>
  <si>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</si>
  <si>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</si>
  <si>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</si>
  <si>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</si>
  <si>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</si>
  <si>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</si>
  <si>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</si>
  <si>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</si>
  <si>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</si>
  <si>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</si>
  <si>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</si>
  <si>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</si>
  <si>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</si>
  <si>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</si>
  <si>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</si>
  <si>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</si>
  <si>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</si>
  <si>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</si>
  <si>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</si>
  <si>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</si>
  <si>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</si>
  <si>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</si>
  <si>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</si>
  <si>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</si>
  <si>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</si>
  <si>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</si>
  <si>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</si>
  <si>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</si>
  <si>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</si>
  <si>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</si>
  <si>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</si>
  <si>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</si>
  <si>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</si>
  <si>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</si>
  <si>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</si>
  <si>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</si>
  <si>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</si>
  <si>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</si>
  <si>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</si>
  <si>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</si>
  <si>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</si>
  <si>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</si>
  <si>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</si>
  <si>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</si>
  <si>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</si>
  <si>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</si>
  <si>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</si>
  <si>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</si>
  <si>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</si>
  <si>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</si>
  <si>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</si>
  <si>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</si>
  <si>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</si>
  <si>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</si>
  <si>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</si>
  <si>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</si>
  <si>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</si>
  <si>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</si>
  <si>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</si>
  <si>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</si>
  <si>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</si>
  <si>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</si>
  <si>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</si>
  <si>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</si>
  <si>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</si>
  <si>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</si>
  <si>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</si>
  <si>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</si>
  <si>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</si>
  <si>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</si>
  <si>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</si>
  <si>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</si>
  <si>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</si>
  <si>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</si>
  <si>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</si>
  <si>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</si>
  <si>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</si>
  <si>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</si>
  <si>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</si>
  <si>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</si>
  <si>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</si>
  <si>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</si>
  <si>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</si>
  <si>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</si>
  <si>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</si>
  <si>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</si>
  <si>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</si>
  <si>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</si>
  <si>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</si>
  <si>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</si>
  <si>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</si>
  <si>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</si>
  <si>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</si>
  <si>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</si>
  <si>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</si>
  <si>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</si>
  <si>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</si>
  <si>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</si>
  <si>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</si>
  <si>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</si>
  <si>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</si>
  <si>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</si>
  <si>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</si>
  <si>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</si>
  <si>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</si>
  <si>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</si>
  <si>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</si>
  <si>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</si>
  <si>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</si>
  <si>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</si>
  <si>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</si>
  <si>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</si>
  <si>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</si>
  <si>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</si>
  <si>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</si>
  <si>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</si>
  <si>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</si>
  <si>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</si>
  <si>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</si>
  <si>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</si>
  <si>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</si>
  <si>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</si>
  <si>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</si>
  <si>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</si>
  <si>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</si>
  <si>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</si>
  <si>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</si>
  <si>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</si>
  <si>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</si>
  <si>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</si>
  <si>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</si>
  <si>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</si>
  <si>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</si>
  <si>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</si>
  <si>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</si>
  <si>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</si>
  <si>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</si>
  <si>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</si>
  <si>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</si>
  <si>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</si>
  <si>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</si>
  <si>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</si>
  <si>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</si>
  <si>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</si>
  <si>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</si>
  <si>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</si>
  <si>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</si>
  <si>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</si>
  <si>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</si>
  <si>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</si>
  <si>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</si>
  <si>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</si>
  <si>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</si>
  <si>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</si>
  <si>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</si>
  <si>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</si>
  <si>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</si>
  <si>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</si>
  <si>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</si>
  <si>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</si>
  <si>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</si>
  <si>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</si>
  <si>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</si>
  <si>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</si>
  <si>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</si>
  <si>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</si>
  <si>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</si>
  <si>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</si>
  <si>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</si>
  <si>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</si>
  <si>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</si>
  <si>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</si>
  <si>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</si>
  <si>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</si>
  <si>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</si>
  <si>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</si>
  <si>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</si>
  <si>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</si>
  <si>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</si>
  <si>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</si>
  <si>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</si>
  <si>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</si>
  <si>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</si>
  <si>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</si>
  <si>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</si>
  <si>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</si>
  <si>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</si>
  <si>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</si>
  <si>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</si>
  <si>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</si>
  <si>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</si>
  <si>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</si>
  <si>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</si>
  <si>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</si>
  <si>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</si>
  <si>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</si>
  <si>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</si>
  <si>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</si>
  <si>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</si>
  <si>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</si>
  <si>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</si>
  <si>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</si>
  <si>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</si>
  <si>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</si>
  <si>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</si>
  <si>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</si>
  <si>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</si>
  <si>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</si>
  <si>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</si>
  <si>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</si>
  <si>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</si>
  <si>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</si>
  <si>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</si>
  <si>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</si>
  <si>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</si>
  <si>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</si>
  <si>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</si>
  <si>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</si>
  <si>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</si>
  <si>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</si>
  <si>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</si>
  <si>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</si>
  <si>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</si>
  <si>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</si>
  <si>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</si>
  <si>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</si>
  <si>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</si>
  <si>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</si>
  <si>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</si>
  <si>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</si>
  <si>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</si>
  <si>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</si>
  <si>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</si>
  <si>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</si>
  <si>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</si>
  <si>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</si>
  <si>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</si>
  <si>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</si>
  <si>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</si>
  <si>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</si>
  <si>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</si>
  <si>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</si>
  <si>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</si>
  <si>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</si>
  <si>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</si>
  <si>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</si>
  <si>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</si>
  <si>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</si>
  <si>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</si>
  <si>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</si>
  <si>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</si>
  <si>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</si>
  <si>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</si>
  <si>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</si>
  <si>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</si>
  <si>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</si>
  <si>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</si>
  <si>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</si>
  <si>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</si>
  <si>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</si>
  <si>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</si>
  <si>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</si>
  <si>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</si>
  <si>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</si>
  <si>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</si>
  <si>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</si>
  <si>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</si>
  <si>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</si>
  <si>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</si>
  <si>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</si>
  <si>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</si>
  <si>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</si>
  <si>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</si>
  <si>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</si>
  <si>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</si>
  <si>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</si>
  <si>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</si>
  <si>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</si>
  <si>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</si>
  <si>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</si>
  <si>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</si>
  <si>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</si>
  <si>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</si>
  <si>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</si>
  <si>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</si>
  <si>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</si>
  <si>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</si>
  <si>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</si>
  <si>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</si>
  <si>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</si>
  <si>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</si>
  <si>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</si>
  <si>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</si>
  <si>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</si>
  <si>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</si>
  <si>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</si>
  <si>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</si>
  <si>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</si>
  <si>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</si>
  <si>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</si>
  <si>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</si>
  <si>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</si>
  <si>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</si>
  <si>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</si>
  <si>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</si>
  <si>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</si>
  <si>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</si>
  <si>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</si>
  <si>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</si>
  <si>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</si>
  <si>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</si>
  <si>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</si>
  <si>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</si>
  <si>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</si>
  <si>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</si>
  <si>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</si>
  <si>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</si>
  <si>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</si>
  <si>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</si>
  <si>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</si>
  <si>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</si>
  <si>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</si>
  <si>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</si>
  <si>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</si>
  <si>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</si>
  <si>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</si>
  <si>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</si>
  <si>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</si>
  <si>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</si>
  <si>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</si>
  <si>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</si>
  <si>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</si>
  <si>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</si>
  <si>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</si>
  <si>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</si>
  <si>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</si>
  <si>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</si>
  <si>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</si>
  <si>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</si>
  <si>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</si>
  <si>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</si>
  <si>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</si>
  <si>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</si>
  <si>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</si>
  <si>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</si>
  <si>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</si>
  <si>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</si>
  <si>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</si>
  <si>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</si>
  <si>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</si>
  <si>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</si>
  <si>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</si>
  <si>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</si>
  <si>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</si>
  <si>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</si>
  <si>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</si>
  <si>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</si>
  <si>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</si>
  <si>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</si>
  <si>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</si>
  <si>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</si>
  <si>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</si>
  <si>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</si>
  <si>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</si>
  <si>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</si>
  <si>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</si>
  <si>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</si>
  <si>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</si>
  <si>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</si>
  <si>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</si>
  <si>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</si>
  <si>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</si>
  <si>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</si>
  <si>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</si>
  <si>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</si>
  <si>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</si>
  <si>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</si>
  <si>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</si>
  <si>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</si>
  <si>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</si>
  <si>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</si>
  <si>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</si>
  <si>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</si>
  <si>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</si>
  <si>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</si>
  <si>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</si>
  <si>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</si>
  <si>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</si>
  <si>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</si>
  <si>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</si>
  <si>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</si>
  <si>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</si>
  <si>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</si>
  <si>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</si>
  <si>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</si>
  <si>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</si>
  <si>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</si>
  <si>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</si>
  <si>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</si>
  <si>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</si>
  <si>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</si>
  <si>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</si>
  <si>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</si>
  <si>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</si>
  <si>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</si>
  <si>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</si>
  <si>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</si>
  <si>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</si>
  <si>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</si>
  <si>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</si>
  <si>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</si>
  <si>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</si>
  <si>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</si>
  <si>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</si>
  <si>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</si>
  <si>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</si>
  <si>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</si>
  <si>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</si>
  <si>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</si>
  <si>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</si>
  <si>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</si>
  <si>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</si>
  <si>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</si>
  <si>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</si>
  <si>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</si>
  <si>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</si>
  <si>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</si>
  <si>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</si>
  <si>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</si>
  <si>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</si>
  <si>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</si>
  <si>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</si>
  <si>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</si>
  <si>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</si>
  <si>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</si>
  <si>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</si>
  <si>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</si>
  <si>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</si>
  <si>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</si>
  <si>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</si>
  <si>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</si>
  <si>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</si>
  <si>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</si>
  <si>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</si>
  <si>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</si>
  <si>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</si>
  <si>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</si>
  <si>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</si>
  <si>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</si>
  <si>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</si>
  <si>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</si>
  <si>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</si>
  <si>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</si>
  <si>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</si>
  <si>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</si>
  <si>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</si>
  <si>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</si>
  <si>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</si>
  <si>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</si>
  <si>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</si>
  <si>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</si>
  <si>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</si>
  <si>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</si>
  <si>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</si>
  <si>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</si>
  <si>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</si>
  <si>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</si>
  <si>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</si>
  <si>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</si>
  <si>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</si>
  <si>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</si>
  <si>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</si>
  <si>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</si>
  <si>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</si>
  <si>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</si>
  <si>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</si>
  <si>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</si>
  <si>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</si>
  <si>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</si>
  <si>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</si>
  <si>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</si>
  <si>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</si>
  <si>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</si>
  <si>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</si>
  <si>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</si>
  <si>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</si>
  <si>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</si>
  <si>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</si>
  <si>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</si>
  <si>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</si>
  <si>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</si>
  <si>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</si>
  <si>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</si>
  <si>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</si>
  <si>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</si>
  <si>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</si>
  <si>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</si>
  <si>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</si>
  <si>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</si>
  <si>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</si>
  <si>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</si>
  <si>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</si>
  <si>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</si>
  <si>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</si>
  <si>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</si>
  <si>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</si>
  <si>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</si>
  <si>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</si>
  <si>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</si>
  <si>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</si>
  <si>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</si>
  <si>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</si>
  <si>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</si>
  <si>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</si>
  <si>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</si>
  <si>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</si>
  <si>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</si>
  <si>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</si>
  <si>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</si>
  <si>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</si>
  <si>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</si>
  <si>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</si>
  <si>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</si>
  <si>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</si>
  <si>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</si>
  <si>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</si>
  <si>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</si>
  <si>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</si>
  <si>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</si>
  <si>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</si>
  <si>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</si>
  <si>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</si>
  <si>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</si>
  <si>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</si>
  <si>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</si>
  <si>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</si>
  <si>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</si>
  <si>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</si>
  <si>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</si>
  <si>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</si>
  <si>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</si>
  <si>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</si>
  <si>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</si>
  <si>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</si>
  <si>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</si>
  <si>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</si>
  <si>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</si>
  <si>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</si>
  <si>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</si>
  <si>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</si>
  <si>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</si>
  <si>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</si>
  <si>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</si>
  <si>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</si>
  <si>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</si>
  <si>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</si>
  <si>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</si>
  <si>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</si>
  <si>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</si>
  <si>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</si>
  <si>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</si>
  <si>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</si>
  <si>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</si>
  <si>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</si>
  <si>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</si>
  <si>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</si>
  <si>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</si>
  <si>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</si>
  <si>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</si>
  <si>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</si>
  <si>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</si>
  <si>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</si>
  <si>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</si>
  <si>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</si>
  <si>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</si>
  <si>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</si>
  <si>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</si>
  <si>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</si>
  <si>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</si>
  <si>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</si>
  <si>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</si>
  <si>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</si>
  <si>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</si>
  <si>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</si>
  <si>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</si>
  <si>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</si>
  <si>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</si>
  <si>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</si>
  <si>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</si>
  <si>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</si>
  <si>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</si>
  <si>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</si>
  <si>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</si>
  <si>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</si>
  <si>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</si>
  <si>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</si>
  <si>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</si>
  <si>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</si>
  <si>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</si>
  <si>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</si>
  <si>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</si>
  <si>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</si>
  <si>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</si>
  <si>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</si>
  <si>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</si>
  <si>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</si>
  <si>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</si>
  <si>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</si>
  <si>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</si>
  <si>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</si>
  <si>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</si>
  <si>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</si>
  <si>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</si>
  <si>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</si>
  <si>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</si>
  <si>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</si>
  <si>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</si>
  <si>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</si>
  <si>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</si>
  <si>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</si>
  <si>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</si>
  <si>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</si>
  <si>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</si>
  <si>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</si>
  <si>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</si>
  <si>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</si>
  <si>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</si>
  <si>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</si>
  <si>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</si>
  <si>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</si>
  <si>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</si>
  <si>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</si>
  <si>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</si>
  <si>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</si>
  <si>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</si>
  <si>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</si>
  <si>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</si>
  <si>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</si>
  <si>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</si>
  <si>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</si>
  <si>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</si>
  <si>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</si>
  <si>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</si>
  <si>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</si>
  <si>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</si>
  <si>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</si>
  <si>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</si>
  <si>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</si>
  <si>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</si>
  <si>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</si>
  <si>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</si>
  <si>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</si>
  <si>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</si>
  <si>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</si>
  <si>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</si>
  <si>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</si>
  <si>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</si>
  <si>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</si>
  <si>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</si>
  <si>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</si>
  <si>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</si>
  <si>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</si>
  <si>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</si>
  <si>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</si>
  <si>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</si>
  <si>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</si>
  <si>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</si>
  <si>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</si>
  <si>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</si>
  <si>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</si>
  <si>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</si>
  <si>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</si>
  <si>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</si>
  <si>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</si>
  <si>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</si>
  <si>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</si>
  <si>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</si>
  <si>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</si>
  <si>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</si>
  <si>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</si>
  <si>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</si>
  <si>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</si>
  <si>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</si>
  <si>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</si>
  <si>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</si>
  <si>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</si>
  <si>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</si>
  <si>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</si>
  <si>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</si>
  <si>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</si>
  <si>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</si>
  <si>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</si>
  <si>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</si>
  <si>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</si>
  <si>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</si>
  <si>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</si>
  <si>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</si>
  <si>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</si>
  <si>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</si>
  <si>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</si>
  <si>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</si>
  <si>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</si>
  <si>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</si>
  <si>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</si>
  <si>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</si>
  <si>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</si>
  <si>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</si>
  <si>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</si>
  <si>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</si>
  <si>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</si>
  <si>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</si>
  <si>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</si>
  <si>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</si>
  <si>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</si>
  <si>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</si>
  <si>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</si>
  <si>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</si>
  <si>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</si>
  <si>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</si>
  <si>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</si>
  <si>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</si>
  <si>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</si>
  <si>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</si>
  <si>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</si>
  <si>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</si>
  <si>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</si>
  <si>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</si>
  <si>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</si>
  <si>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</si>
  <si>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</si>
  <si>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</si>
  <si>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</si>
  <si>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</si>
  <si>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</si>
  <si>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</si>
  <si>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</si>
  <si>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</si>
  <si>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</si>
  <si>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</si>
  <si>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</si>
  <si>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</si>
  <si>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</si>
  <si>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</si>
  <si>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</si>
  <si>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</si>
  <si>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</si>
  <si>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</si>
  <si>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</si>
  <si>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</si>
  <si>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</si>
  <si>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</si>
  <si>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</si>
  <si>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</si>
  <si>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</si>
  <si>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</si>
  <si>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</si>
  <si>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</si>
  <si>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</si>
  <si>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</si>
  <si>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</si>
  <si>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</si>
  <si>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</si>
  <si>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</si>
  <si>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</si>
  <si>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</si>
  <si>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</si>
  <si>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</si>
  <si>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</si>
  <si>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</si>
  <si>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</si>
  <si>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</si>
  <si>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</si>
  <si>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</si>
  <si>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</si>
  <si>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</si>
  <si>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</si>
  <si>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</si>
  <si>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</si>
  <si>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</si>
  <si>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</si>
  <si>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</si>
  <si>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</si>
  <si>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</si>
  <si>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</si>
  <si>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</si>
  <si>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</si>
  <si>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</si>
  <si>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</si>
  <si>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</si>
  <si>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</si>
  <si>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</si>
  <si>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</si>
  <si>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</si>
  <si>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</si>
  <si>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</si>
  <si>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</si>
  <si>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</si>
  <si>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</si>
  <si>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</si>
  <si>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</si>
  <si>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</si>
  <si>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</si>
  <si>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</si>
  <si>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</si>
  <si>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</si>
  <si>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</si>
  <si>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</si>
  <si>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</si>
  <si>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</si>
  <si>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</si>
  <si>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</si>
  <si>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</si>
  <si>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</si>
  <si>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</si>
  <si>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</si>
  <si>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</si>
  <si>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</si>
  <si>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</si>
  <si>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</si>
  <si>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</si>
  <si>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</si>
  <si>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</si>
  <si>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</si>
  <si>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</si>
  <si>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</si>
  <si>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</si>
  <si>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</si>
  <si>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</si>
  <si>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</si>
  <si>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</si>
  <si>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</si>
  <si>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</si>
  <si>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</si>
  <si>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</si>
  <si>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</si>
  <si>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</si>
  <si>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</si>
  <si>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</si>
  <si>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</si>
  <si>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</si>
  <si>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</si>
  <si>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</si>
  <si>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</si>
  <si>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</si>
  <si>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</si>
  <si>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</si>
  <si>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</si>
  <si>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</si>
  <si>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</si>
  <si>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</si>
  <si>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</si>
  <si>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</si>
  <si>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</si>
  <si>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</si>
  <si>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</si>
  <si>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</si>
  <si>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</si>
  <si>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</si>
  <si>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</si>
  <si>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</si>
  <si>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</si>
  <si>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</si>
  <si>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</si>
  <si>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</si>
  <si>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</si>
  <si>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</si>
  <si>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</si>
  <si>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</si>
  <si>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</si>
  <si>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</si>
  <si>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</si>
  <si>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</si>
  <si>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</si>
  <si>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</si>
  <si>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</si>
  <si>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</si>
  <si>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</si>
  <si>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</si>
  <si>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</si>
  <si>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</si>
  <si>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</si>
  <si>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</si>
  <si>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</si>
  <si>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</si>
  <si>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</si>
  <si>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</si>
  <si>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</si>
  <si>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</si>
  <si>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</si>
  <si>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</si>
  <si>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</si>
  <si>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</si>
  <si>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</si>
  <si>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</si>
  <si>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</si>
  <si>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</si>
  <si>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</si>
  <si>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</si>
  <si>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</si>
  <si>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</si>
  <si>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</si>
  <si>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</si>
  <si>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</si>
  <si>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</si>
  <si>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</si>
  <si>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</si>
  <si>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</si>
  <si>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</si>
  <si>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</si>
  <si>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</si>
  <si>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</si>
  <si>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</si>
  <si>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</si>
  <si>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</si>
  <si>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</si>
  <si>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</si>
  <si>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</si>
  <si>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</si>
  <si>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</si>
  <si>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</si>
  <si>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</si>
  <si>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</si>
  <si>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</si>
  <si>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</si>
  <si>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</si>
  <si>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</si>
  <si>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</si>
  <si>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</si>
  <si>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</si>
  <si>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</si>
  <si>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</si>
  <si>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</si>
  <si>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</si>
  <si>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</si>
  <si>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</si>
  <si>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</si>
  <si>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</si>
  <si>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</si>
  <si>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</si>
  <si>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</si>
  <si>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</si>
  <si>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</si>
  <si>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</si>
  <si>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</si>
  <si>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</si>
  <si>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</si>
  <si>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</si>
  <si>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</si>
  <si>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</si>
  <si>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</si>
  <si>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</si>
  <si>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</si>
  <si>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</si>
  <si>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</si>
  <si>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</si>
  <si>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</si>
  <si>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</si>
  <si>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</si>
  <si>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</si>
  <si>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</si>
  <si>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</si>
  <si>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</si>
  <si>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</si>
  <si>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</si>
  <si>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</si>
  <si>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</si>
  <si>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</si>
  <si>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</si>
  <si>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</si>
  <si>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</si>
  <si>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</si>
  <si>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</si>
  <si>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</si>
  <si>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</si>
  <si>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</si>
  <si>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</si>
  <si>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</si>
  <si>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</si>
  <si>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</si>
  <si>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</si>
  <si>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</si>
  <si>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</si>
  <si>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</si>
  <si>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</si>
  <si>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</si>
  <si>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</si>
  <si>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</si>
  <si>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</si>
  <si>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</si>
  <si>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</si>
  <si>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</si>
  <si>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</si>
  <si>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</si>
  <si>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</si>
  <si>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</si>
  <si>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</si>
  <si>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</si>
  <si>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</si>
  <si>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</si>
  <si>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</si>
  <si>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</si>
  <si>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</si>
  <si>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</si>
  <si>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</si>
  <si>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</si>
  <si>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</si>
  <si>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</si>
  <si>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</si>
  <si>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</si>
  <si>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</si>
  <si>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</si>
  <si>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</si>
  <si>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</si>
  <si>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</si>
  <si>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</si>
  <si>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</si>
  <si>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</si>
  <si>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</si>
  <si>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</si>
  <si>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</si>
  <si>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</si>
  <si>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</si>
  <si>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</si>
  <si>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</si>
  <si>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</si>
  <si>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</si>
  <si>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</si>
  <si>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</si>
  <si>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</si>
  <si>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</si>
  <si>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</si>
  <si>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</si>
  <si>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</si>
  <si>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</si>
  <si>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</si>
  <si>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</si>
  <si>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</si>
  <si>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</si>
  <si>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</si>
  <si>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</si>
  <si>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</si>
  <si>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</si>
  <si>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</si>
  <si>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</si>
  <si>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</si>
  <si>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</si>
  <si>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</si>
  <si>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</si>
  <si>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</si>
  <si>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</si>
  <si>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</si>
  <si>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</si>
  <si>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</si>
  <si>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</si>
  <si>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</si>
  <si>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</si>
  <si>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</si>
  <si>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</si>
  <si>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</si>
  <si>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</si>
  <si>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</si>
  <si>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</si>
  <si>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</si>
  <si>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</si>
  <si>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</si>
  <si>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</si>
  <si>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</si>
  <si>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</si>
  <si>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</si>
  <si>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</si>
  <si>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</si>
  <si>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</si>
  <si>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</si>
  <si>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</si>
  <si>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</si>
  <si>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</si>
  <si>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</si>
  <si>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</si>
  <si>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</si>
  <si>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</si>
  <si>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</si>
  <si>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</si>
  <si>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</si>
  <si>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</si>
  <si>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</si>
  <si>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</si>
  <si>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</si>
  <si>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</si>
  <si>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</si>
  <si>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</si>
  <si>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</si>
  <si>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</si>
  <si>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</si>
  <si>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</si>
  <si>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</si>
  <si>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</si>
  <si>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</si>
  <si>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</si>
  <si>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</si>
  <si>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</si>
  <si>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</si>
  <si>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</si>
  <si>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</si>
  <si>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</si>
  <si>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</si>
  <si>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</si>
  <si>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</si>
  <si>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</si>
  <si>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</si>
  <si>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</si>
  <si>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</si>
  <si>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</si>
  <si>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</si>
  <si>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</si>
  <si>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</si>
  <si>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</si>
  <si>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</si>
  <si>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</si>
  <si>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</si>
  <si>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</si>
  <si>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</si>
  <si>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</si>
  <si>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</si>
  <si>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</si>
  <si>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</si>
  <si>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</si>
  <si>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</si>
  <si>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</si>
  <si>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</si>
  <si>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</si>
  <si>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</si>
  <si>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</si>
  <si>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</si>
  <si>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</si>
  <si>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</si>
  <si>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</si>
  <si>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</si>
  <si>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</si>
  <si>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</si>
  <si>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</si>
  <si>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</si>
  <si>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</si>
  <si>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</si>
  <si>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</si>
  <si>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</si>
  <si>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</si>
  <si>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</si>
  <si>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</si>
  <si>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</si>
  <si>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</si>
  <si>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</si>
  <si>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</si>
  <si>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</si>
  <si>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</si>
  <si>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</si>
  <si>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</si>
  <si>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</si>
  <si>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</si>
  <si>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</si>
  <si>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</si>
  <si>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</si>
  <si>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</si>
  <si>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</si>
  <si>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</si>
  <si>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</si>
  <si>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</si>
  <si>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</si>
  <si>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</si>
  <si>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</si>
  <si>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</si>
  <si>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</si>
  <si>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</si>
  <si>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</si>
  <si>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</si>
  <si>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</si>
  <si>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</si>
  <si>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</si>
  <si>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</si>
  <si>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</si>
  <si>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</si>
  <si>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</si>
  <si>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</si>
  <si>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</si>
  <si>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</si>
  <si>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</si>
  <si>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</si>
  <si>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</si>
  <si>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</si>
  <si>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</si>
  <si>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</si>
  <si>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</si>
  <si>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</si>
  <si>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</si>
  <si>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</si>
  <si>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</si>
  <si>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</si>
  <si>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</si>
  <si>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</si>
  <si>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</si>
  <si>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</si>
  <si>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</si>
  <si>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</si>
  <si>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</si>
  <si>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</si>
  <si>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</si>
  <si>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</si>
  <si>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</si>
  <si>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</si>
  <si>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</si>
  <si>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</si>
  <si>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</si>
  <si>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</si>
  <si>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</si>
  <si>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</si>
  <si>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</si>
  <si>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</si>
  <si>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</si>
  <si>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</si>
  <si>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</si>
  <si>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</si>
  <si>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</si>
  <si>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</si>
  <si>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</si>
  <si>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</si>
  <si>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</si>
  <si>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</si>
  <si>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</si>
  <si>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</si>
  <si>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</si>
  <si>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</si>
  <si>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</si>
  <si>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</si>
  <si>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</si>
  <si>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</si>
  <si>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</si>
  <si>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</si>
  <si>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</si>
  <si>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</si>
  <si>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</si>
  <si>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</si>
  <si>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</si>
  <si>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</si>
  <si>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</si>
  <si>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</si>
  <si>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</si>
  <si>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</si>
  <si>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</si>
  <si>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</si>
  <si>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</si>
  <si>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</si>
  <si>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</si>
  <si>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</si>
  <si>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</si>
  <si>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</si>
  <si>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</si>
  <si>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</si>
  <si>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</si>
  <si>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</si>
  <si>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</si>
  <si>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</si>
  <si>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</si>
  <si>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</si>
  <si>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</si>
  <si>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</si>
  <si>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</si>
  <si>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</si>
  <si>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</si>
  <si>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</si>
  <si>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</si>
  <si>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</si>
  <si>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</si>
  <si>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</si>
  <si>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</si>
  <si>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</si>
  <si>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</si>
  <si>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</si>
  <si>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</si>
  <si>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</si>
  <si>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</si>
  <si>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</si>
  <si>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</si>
  <si>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</si>
  <si>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</si>
  <si>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</si>
  <si>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</si>
  <si>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</si>
  <si>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</si>
  <si>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</si>
  <si>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</si>
  <si>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</si>
  <si>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</si>
  <si>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</si>
  <si>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</si>
  <si>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</si>
  <si>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</si>
  <si>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</si>
  <si>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</si>
  <si>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</si>
  <si>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</si>
  <si>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</si>
  <si>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</si>
  <si>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</si>
  <si>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</si>
  <si>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</si>
  <si>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</si>
  <si>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</si>
  <si>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</si>
  <si>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</si>
  <si>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</si>
  <si>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</si>
  <si>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</si>
  <si>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</si>
  <si>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</si>
  <si>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</si>
  <si>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</si>
  <si>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</si>
  <si>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</si>
  <si>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</si>
  <si>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</si>
  <si>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</si>
  <si>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</si>
  <si>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</si>
  <si>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</si>
  <si>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</si>
  <si>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</si>
  <si>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</si>
  <si>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</si>
  <si>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</si>
  <si>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</si>
  <si>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</si>
  <si>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</si>
  <si>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</si>
  <si>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</si>
  <si>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</si>
  <si>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</si>
  <si>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</si>
  <si>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</si>
  <si>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</si>
  <si>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</si>
  <si>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</si>
  <si>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</si>
  <si>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</si>
  <si>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</si>
  <si>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</si>
  <si>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</si>
  <si>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</si>
  <si>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</si>
  <si>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</si>
  <si>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</si>
  <si>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</si>
  <si>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</si>
  <si>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</si>
  <si>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</si>
  <si>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</si>
  <si>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</si>
  <si>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</si>
  <si>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</si>
  <si>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</si>
  <si>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</si>
  <si>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</si>
  <si>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</si>
  <si>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</si>
  <si>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</si>
  <si>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</si>
  <si>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</si>
  <si>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</si>
  <si>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</si>
  <si>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</si>
  <si>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</si>
  <si>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</si>
  <si>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</si>
  <si>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</si>
  <si>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</si>
  <si>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</si>
  <si>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</si>
  <si>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</si>
  <si>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</si>
  <si>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</si>
  <si>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</si>
  <si>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</si>
  <si>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</si>
  <si>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</si>
  <si>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</si>
  <si>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</si>
  <si>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</si>
  <si>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</si>
  <si>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</si>
  <si>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</si>
  <si>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</si>
  <si>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</si>
  <si>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</si>
  <si>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</si>
  <si>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</si>
  <si>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</si>
  <si>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</si>
  <si>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</si>
  <si>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</si>
  <si>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</si>
  <si>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</si>
  <si>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</si>
  <si>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</si>
  <si>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</si>
  <si>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</si>
  <si>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</si>
  <si>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</si>
  <si>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</si>
  <si>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</si>
  <si>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</si>
  <si>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</si>
  <si>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</si>
  <si>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</si>
  <si>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</si>
  <si>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</si>
  <si>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</si>
  <si>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</si>
  <si>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</si>
  <si>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</si>
  <si>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</si>
  <si>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</si>
  <si>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</si>
  <si>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</si>
  <si>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</si>
  <si>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</si>
  <si>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</si>
  <si>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</si>
  <si>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</si>
  <si>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</si>
  <si>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</si>
  <si>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</si>
  <si>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</si>
  <si>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</si>
  <si>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</si>
  <si>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</si>
  <si>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</si>
  <si>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</si>
  <si>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</si>
  <si>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</si>
  <si>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</si>
  <si>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</si>
  <si>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</si>
  <si>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</si>
  <si>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</si>
  <si>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</si>
  <si>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</si>
  <si>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</si>
  <si>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</si>
  <si>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</si>
  <si>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</si>
  <si>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</si>
  <si>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</si>
  <si>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</si>
  <si>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</si>
  <si>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</si>
  <si>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</si>
  <si>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</si>
  <si>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</si>
  <si>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</si>
  <si>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</si>
  <si>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</si>
  <si>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</si>
  <si>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</si>
  <si>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</si>
  <si>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</si>
  <si>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</si>
  <si>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</si>
  <si>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</si>
  <si>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</si>
  <si>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</si>
  <si>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</si>
  <si>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</si>
  <si>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</si>
  <si>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</si>
  <si>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</si>
  <si>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</si>
  <si>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</si>
  <si>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</si>
  <si>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</si>
  <si>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</si>
  <si>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</si>
  <si>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</si>
  <si>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</si>
  <si>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</si>
  <si>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</si>
  <si>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</si>
  <si>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</si>
  <si>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</si>
  <si>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</si>
  <si>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</si>
  <si>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</si>
  <si>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</si>
  <si>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</si>
  <si>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</si>
  <si>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</si>
  <si>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</si>
  <si>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</si>
  <si>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</si>
  <si>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</si>
  <si>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</si>
  <si>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</si>
  <si>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</si>
  <si>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</si>
  <si>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</si>
  <si>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</si>
  <si>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</si>
  <si>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</si>
  <si>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</si>
  <si>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</si>
  <si>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</si>
  <si>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</si>
  <si>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</si>
  <si>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</si>
  <si>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</si>
  <si>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</si>
  <si>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</si>
  <si>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</si>
  <si>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</si>
  <si>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</si>
  <si>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</si>
  <si>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</si>
  <si>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</si>
  <si>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</si>
  <si>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</si>
  <si>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</si>
  <si>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</si>
  <si>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</si>
  <si>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</si>
  <si>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</si>
  <si>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</si>
  <si>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</si>
  <si>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</si>
  <si>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</si>
  <si>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</si>
  <si>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</si>
  <si>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</si>
  <si>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</si>
  <si>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</si>
  <si>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</si>
  <si>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</si>
  <si>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</si>
  <si>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</si>
  <si>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</si>
  <si>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</si>
  <si>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</si>
  <si>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</si>
  <si>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</si>
  <si>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</si>
  <si>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</si>
  <si>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</si>
  <si>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</si>
  <si>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</si>
  <si>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</si>
  <si>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</si>
  <si>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</si>
  <si>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</si>
  <si>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</si>
  <si>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</si>
  <si>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</si>
  <si>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</si>
  <si>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</si>
  <si>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</si>
  <si>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</si>
  <si>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</si>
  <si>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</si>
  <si>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</si>
  <si>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</si>
  <si>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</si>
  <si>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</si>
  <si>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</si>
  <si>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</si>
  <si>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</si>
  <si>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</si>
  <si>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</si>
  <si>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</si>
  <si>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</si>
  <si>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</si>
  <si>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</si>
  <si>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</si>
  <si>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</si>
  <si>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</si>
  <si>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</si>
  <si>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</si>
  <si>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</si>
  <si>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</si>
  <si>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</si>
  <si>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</si>
  <si>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</si>
  <si>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</si>
  <si>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</si>
  <si>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</si>
  <si>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</si>
  <si>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</si>
  <si>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</si>
  <si>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</si>
  <si>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</si>
  <si>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</si>
  <si>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</si>
  <si>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</si>
  <si>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</si>
  <si>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</si>
  <si>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</si>
  <si>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</si>
  <si>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</si>
  <si>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</si>
  <si>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</si>
  <si>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</si>
  <si>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</si>
  <si>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</si>
  <si>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</si>
  <si>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</si>
  <si>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</si>
  <si>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</si>
  <si>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</si>
  <si>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</si>
  <si>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</si>
  <si>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</si>
  <si>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</si>
  <si>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</si>
  <si>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</si>
  <si>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</si>
  <si>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</si>
  <si>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</si>
  <si>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</si>
  <si>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</si>
  <si>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</si>
  <si>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</si>
  <si>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</si>
  <si>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</si>
  <si>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</si>
  <si>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</si>
  <si>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</si>
  <si>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</si>
  <si>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</si>
  <si>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</si>
  <si>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</si>
  <si>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</si>
  <si>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</si>
  <si>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</si>
  <si>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</si>
  <si>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</si>
  <si>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</si>
  <si>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</si>
  <si>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</si>
  <si>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</si>
  <si>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</si>
  <si>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</si>
  <si>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</si>
  <si>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</si>
  <si>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</si>
  <si>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</si>
  <si>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</si>
  <si>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</si>
  <si>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</si>
  <si>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</si>
  <si>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</si>
  <si>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</si>
  <si>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</si>
  <si>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</si>
  <si>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</si>
  <si>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</si>
  <si>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</si>
  <si>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</si>
  <si>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</si>
  <si>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</si>
  <si>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</si>
  <si>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</si>
  <si>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</si>
  <si>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</si>
  <si>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</si>
  <si>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</si>
  <si>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</si>
  <si>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</si>
  <si>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</si>
  <si>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</si>
  <si>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</si>
  <si>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</si>
  <si>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</si>
  <si>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</si>
  <si>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</si>
  <si>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</si>
  <si>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</si>
  <si>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</si>
  <si>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</si>
  <si>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</si>
  <si>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</si>
  <si>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</si>
  <si>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</si>
  <si>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</si>
  <si>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</si>
  <si>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</si>
  <si>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</si>
  <si>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</si>
  <si>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</si>
  <si>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</si>
  <si>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</si>
  <si>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</si>
  <si>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</si>
  <si>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</si>
  <si>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</si>
  <si>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</si>
  <si>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</si>
  <si>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</si>
  <si>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</si>
  <si>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</si>
  <si>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</si>
  <si>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</si>
  <si>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</si>
  <si>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</si>
  <si>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</si>
  <si>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</si>
  <si>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</si>
  <si>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</si>
  <si>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</si>
  <si>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</si>
  <si>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</si>
  <si>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</si>
  <si>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</si>
  <si>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</si>
  <si>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</si>
  <si>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</si>
  <si>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</si>
  <si>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</si>
  <si>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</si>
  <si>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</si>
  <si>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</si>
  <si>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</si>
  <si>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</si>
  <si>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</si>
  <si>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</si>
  <si>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</si>
  <si>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</si>
  <si>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</si>
  <si>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</si>
  <si>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</si>
  <si>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</si>
  <si>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</si>
  <si>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</si>
  <si>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</si>
  <si>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</si>
  <si>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</si>
  <si>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</si>
  <si>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</si>
  <si>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</si>
  <si>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</si>
  <si>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</si>
  <si>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</si>
  <si>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</si>
  <si>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</si>
  <si>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</si>
  <si>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</si>
  <si>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</si>
  <si>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</si>
  <si>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</si>
  <si>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</si>
  <si>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</si>
  <si>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</si>
  <si>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</si>
  <si>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</si>
  <si>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</si>
  <si>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</si>
  <si>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</si>
  <si>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</si>
  <si>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</si>
  <si>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</si>
  <si>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</si>
  <si>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</si>
  <si>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</si>
  <si>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</si>
  <si>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</si>
  <si>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</si>
  <si>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</si>
  <si>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</si>
  <si>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</si>
  <si>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</si>
  <si>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</si>
  <si>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</si>
  <si>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</si>
  <si>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</si>
  <si>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</si>
  <si>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</si>
  <si>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</si>
  <si>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</si>
  <si>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</si>
  <si>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</si>
  <si>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</si>
  <si>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</si>
  <si>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</si>
  <si>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</si>
  <si>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</si>
  <si>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</si>
  <si>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</si>
  <si>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</si>
  <si>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</si>
  <si>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</si>
  <si>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</si>
  <si>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</si>
  <si>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</si>
  <si>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</si>
  <si>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</si>
  <si>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</si>
  <si>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</si>
  <si>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</si>
  <si>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</si>
  <si>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</si>
  <si>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</si>
  <si>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</si>
  <si>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</si>
  <si>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</si>
  <si>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</si>
  <si>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</si>
  <si>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</si>
  <si>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</si>
  <si>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</si>
  <si>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</si>
  <si>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</si>
  <si>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</si>
  <si>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</si>
  <si>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</si>
  <si>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</si>
  <si>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</si>
  <si>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</si>
  <si>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</si>
  <si>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</si>
  <si>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</si>
  <si>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</si>
  <si>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</si>
  <si>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</si>
  <si>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</si>
  <si>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</si>
  <si>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</si>
  <si>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</si>
  <si>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</si>
  <si>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</si>
  <si>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</si>
  <si>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</si>
  <si>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</si>
  <si>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</si>
  <si>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</si>
  <si>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</si>
  <si>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</si>
  <si>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</si>
  <si>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</si>
  <si>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</si>
  <si>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</si>
  <si>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</si>
  <si>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</si>
  <si>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</si>
  <si>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</si>
  <si>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</si>
  <si>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</si>
  <si>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</si>
  <si>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</si>
  <si>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</si>
  <si>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</si>
  <si>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</si>
  <si>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</si>
  <si>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</si>
  <si>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</si>
  <si>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</si>
  <si>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</si>
  <si>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</si>
  <si>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</si>
  <si>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</si>
  <si>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</si>
  <si>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</si>
  <si>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</si>
  <si>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</si>
  <si>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</si>
  <si>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</si>
  <si>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</si>
  <si>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</si>
  <si>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</si>
  <si>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</si>
  <si>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</si>
  <si>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</si>
  <si>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</si>
  <si>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</si>
  <si>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</si>
  <si>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</si>
  <si>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</si>
  <si>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</si>
  <si>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</si>
  <si>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</si>
  <si>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</si>
  <si>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</si>
  <si>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</si>
  <si>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</si>
  <si>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</si>
  <si>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</si>
  <si>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</si>
  <si>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</si>
  <si>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</si>
  <si>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</si>
  <si>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</si>
  <si>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</si>
  <si>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</si>
  <si>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</si>
  <si>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</si>
  <si>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</si>
  <si>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</si>
  <si>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</si>
  <si>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</si>
  <si>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</si>
  <si>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</si>
  <si>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</si>
  <si>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</si>
  <si>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</si>
  <si>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</si>
  <si>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</si>
  <si>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</si>
  <si>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</si>
  <si>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</si>
  <si>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</si>
  <si>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</si>
  <si>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</si>
  <si>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</si>
  <si>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</si>
  <si>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</si>
  <si>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</si>
  <si>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</si>
  <si>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</si>
  <si>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</si>
  <si>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</si>
  <si>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</si>
  <si>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</si>
  <si>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</si>
  <si>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</si>
  <si>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</si>
  <si>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</si>
  <si>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</si>
  <si>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</si>
  <si>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</si>
  <si>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</si>
  <si>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</si>
  <si>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</si>
  <si>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</si>
  <si>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</si>
  <si>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</si>
  <si>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</si>
  <si>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</si>
  <si>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</si>
  <si>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</si>
  <si>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</si>
  <si>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</si>
  <si>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</si>
  <si>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</si>
  <si>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</si>
  <si>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</si>
  <si>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</si>
  <si>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</si>
  <si>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</si>
  <si>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</si>
  <si>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</si>
  <si>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</si>
  <si>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</si>
  <si>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</si>
  <si>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</si>
  <si>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</si>
  <si>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</si>
  <si>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</si>
  <si>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</si>
  <si>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</si>
  <si>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</si>
  <si>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</si>
  <si>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</si>
  <si>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</si>
  <si>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</si>
  <si>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</si>
  <si>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</si>
  <si>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</si>
  <si>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</si>
  <si>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</si>
  <si>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</si>
  <si>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</si>
  <si>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</si>
  <si>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</si>
  <si>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</si>
  <si>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</si>
  <si>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</si>
  <si>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</si>
  <si>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</si>
  <si>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</si>
  <si>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</si>
  <si>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</si>
  <si>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</si>
  <si>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</si>
  <si>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</si>
  <si>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</si>
  <si>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</si>
  <si>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</si>
  <si>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</si>
  <si>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GRADSKA KNJIŽNICA I ČITAONICA VIKTOR CAR EMIN OPATIJA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</si>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</sst>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467797.44999999995</v>
      </c>
      <c r="D2" s="7">
        <f>'PR-RAS'!E6</f>
        <v>591240.51</v>
      </c>
      <c r="E2" s="7">
        <v>0</v>
      </c>
      <c r="F2" s="7">
        <v>0</v>
      </c>
      <c r="G2" s="8">
        <f t="shared" ref="G2:G274" si="0">(B2/1000)*(C2*1+D2*2)</f>
        <v>1650.27847</v>
      </c>
      <c r="H2" s="8">
        <f t="shared" ref="H2:H274" si="1">ABS(C2-ROUND(C2,0))+ABS(D2-ROUND(D2,0))</f>
        <v>0.93999999994412065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238417.5</v>
      </c>
      <c r="D45" s="2">
        <f>'PR-RAS'!E49</f>
        <v>298837</v>
      </c>
      <c r="E45" s="2">
        <v>0</v>
      </c>
      <c r="F45" s="2">
        <v>0</v>
      </c>
      <c r="G45" s="3">
        <f t="shared" si="0"/>
        <v>36788.025999999998</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238417.5</v>
      </c>
      <c r="D64" s="2">
        <f>'PR-RAS'!E68</f>
        <v>298837</v>
      </c>
      <c r="E64" s="2">
        <v>0</v>
      </c>
      <c r="F64" s="2">
        <v>0</v>
      </c>
      <c r="G64" s="3">
        <f t="shared" si="0"/>
        <v>52673.764499999997</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179152.5</v>
      </c>
      <c r="D65" s="2">
        <f>'PR-RAS'!E69</f>
        <v>231172</v>
      </c>
      <c r="E65" s="2">
        <v>0</v>
      </c>
      <c r="F65" s="2">
        <v>0</v>
      </c>
      <c r="G65" s="3">
        <f t="shared" si="0"/>
        <v>41055.775999999998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59265</v>
      </c>
      <c r="D66" s="2">
        <f>'PR-RAS'!E70</f>
        <v>67665</v>
      </c>
      <c r="E66" s="2">
        <v>0</v>
      </c>
      <c r="F66" s="2">
        <v>0</v>
      </c>
      <c r="G66" s="3">
        <f t="shared" si="0"/>
        <v>12648.675000000001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16028.78</v>
      </c>
      <c r="D102" s="2">
        <f>'PR-RAS'!E106</f>
        <v>17103.16</v>
      </c>
      <c r="E102" s="2">
        <v>0</v>
      </c>
      <c r="F102" s="2">
        <v>0</v>
      </c>
      <c r="G102" s="3">
        <f t="shared" si="0"/>
        <v>5073.7451000000001</v>
      </c>
      <c r="H102" s="3">
        <f t="shared" si="1"/>
        <v>0.37999999999919964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16028.78</v>
      </c>
      <c r="D108" s="2">
        <f>'PR-RAS'!E112</f>
        <v>17103.16</v>
      </c>
      <c r="E108" s="2">
        <v>0</v>
      </c>
      <c r="F108" s="2">
        <v>0</v>
      </c>
      <c r="G108" s="3">
        <f t="shared" si="0"/>
        <v>5375.1556999999993</v>
      </c>
      <c r="H108" s="3">
        <f t="shared" si="1"/>
        <v>0.37999999999919964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16028.78</v>
      </c>
      <c r="D113" s="2">
        <f>'PR-RAS'!E117</f>
        <v>17103.16</v>
      </c>
      <c r="E113" s="2">
        <v>0</v>
      </c>
      <c r="F113" s="2">
        <v>0</v>
      </c>
      <c r="G113" s="3">
        <f t="shared" si="0"/>
        <v>5626.3311999999996</v>
      </c>
      <c r="H113" s="3">
        <f t="shared" si="1"/>
        <v>0.37999999999919964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83.8</v>
      </c>
      <c r="D121" s="2">
        <f>'PR-RAS'!E125</f>
        <v>71.7</v>
      </c>
      <c r="E121" s="2">
        <v>0</v>
      </c>
      <c r="F121" s="2">
        <v>0</v>
      </c>
      <c r="G121" s="3">
        <f t="shared" si="0"/>
        <v>27.263999999999999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83.8</v>
      </c>
      <c r="D122" s="2">
        <f>'PR-RAS'!E126</f>
        <v>71.7</v>
      </c>
      <c r="E122" s="2">
        <v>0</v>
      </c>
      <c r="F122" s="2">
        <v>0</v>
      </c>
      <c r="G122" s="3">
        <f t="shared" si="0"/>
        <v>27.491199999999999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83.8</v>
      </c>
      <c r="D124" s="2">
        <f>'PR-RAS'!E128</f>
        <v>71.7</v>
      </c>
      <c r="E124" s="2">
        <v>0</v>
      </c>
      <c r="F124" s="2">
        <v>0</v>
      </c>
      <c r="G124" s="3">
        <f t="shared" si="0"/>
        <v>27.945599999999999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213267.37</v>
      </c>
      <c r="D130" s="2">
        <f>'PR-RAS'!E134</f>
        <v>275228.65000000002</v>
      </c>
      <c r="E130" s="2">
        <v>0</v>
      </c>
      <c r="F130" s="2">
        <v>0</v>
      </c>
      <c r="G130" s="3">
        <f t="shared" si="0"/>
        <v>98520.482430000004</v>
      </c>
      <c r="H130" s="3">
        <f t="shared" si="1"/>
        <v>0.71999999997206032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213267.37</v>
      </c>
      <c r="D131" s="2">
        <f>'PR-RAS'!E135</f>
        <v>275228.65000000002</v>
      </c>
      <c r="E131" s="2">
        <v>0</v>
      </c>
      <c r="F131" s="2">
        <v>0</v>
      </c>
      <c r="G131" s="3">
        <f t="shared" si="0"/>
        <v>99284.207100000014</v>
      </c>
      <c r="H131" s="3">
        <f t="shared" si="1"/>
        <v>0.71999999997206032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200537.48</v>
      </c>
      <c r="D132" s="2">
        <f>'PR-RAS'!E136</f>
        <v>260878.59</v>
      </c>
      <c r="E132" s="2">
        <v>0</v>
      </c>
      <c r="F132" s="2">
        <v>0</v>
      </c>
      <c r="G132" s="3">
        <f t="shared" si="0"/>
        <v>94620.600460000001</v>
      </c>
      <c r="H132" s="3">
        <f t="shared" si="1"/>
        <v>0.89000000001396984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12729.89</v>
      </c>
      <c r="D133" s="2">
        <f>'PR-RAS'!E137</f>
        <v>14350.06</v>
      </c>
      <c r="E133" s="2">
        <v>0</v>
      </c>
      <c r="F133" s="2">
        <v>0</v>
      </c>
      <c r="G133" s="3">
        <f t="shared" si="0"/>
        <v>5468.7613199999996</v>
      </c>
      <c r="H133" s="3">
        <f t="shared" si="1"/>
        <v>0.17000000000007276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386053.10000000003</v>
      </c>
      <c r="D148" s="2">
        <f>'PR-RAS'!E152</f>
        <v>503609.62000000005</v>
      </c>
      <c r="E148" s="2">
        <v>0</v>
      </c>
      <c r="F148" s="2">
        <v>0</v>
      </c>
      <c r="G148" s="3">
        <f t="shared" si="0"/>
        <v>204811.03398000001</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306373.26</v>
      </c>
      <c r="D149" s="2">
        <f>'PR-RAS'!E153</f>
        <v>400353.28000000003</v>
      </c>
      <c r="E149" s="2">
        <v>0</v>
      </c>
      <c r="F149" s="2">
        <v>0</v>
      </c>
      <c r="G149" s="3">
        <f t="shared" si="0"/>
        <v>163847.81336</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233985.53</v>
      </c>
      <c r="D150" s="2">
        <f>'PR-RAS'!E154</f>
        <v>319561.65000000002</v>
      </c>
      <c r="E150" s="2">
        <v>0</v>
      </c>
      <c r="F150" s="2">
        <v>0</v>
      </c>
      <c r="G150" s="3">
        <f t="shared" si="0"/>
        <v>130093.21567000001</v>
      </c>
      <c r="H150" s="3">
        <f t="shared" si="1"/>
        <v>0.81999999997788109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233985.53</v>
      </c>
      <c r="D151" s="2">
        <f>'PR-RAS'!E155</f>
        <v>319561.65000000002</v>
      </c>
      <c r="E151" s="2">
        <v>0</v>
      </c>
      <c r="F151" s="2">
        <v>0</v>
      </c>
      <c r="G151" s="3">
        <f t="shared" si="0"/>
        <v>130966.3245</v>
      </c>
      <c r="H151" s="3">
        <f t="shared" si="1"/>
        <v>0.81999999997788109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33821.97</v>
      </c>
      <c r="D155" s="2">
        <f>'PR-RAS'!E159</f>
        <v>28880.7</v>
      </c>
      <c r="E155" s="2">
        <v>0</v>
      </c>
      <c r="F155" s="2">
        <v>0</v>
      </c>
      <c r="G155" s="3">
        <f t="shared" si="0"/>
        <v>14103.838979999999</v>
      </c>
      <c r="H155" s="3">
        <f t="shared" si="1"/>
        <v>0.32999999999810825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38565.760000000002</v>
      </c>
      <c r="D156" s="2">
        <f>'PR-RAS'!E160</f>
        <v>51910.93</v>
      </c>
      <c r="E156" s="2">
        <v>0</v>
      </c>
      <c r="F156" s="2">
        <v>0</v>
      </c>
      <c r="G156" s="3">
        <f t="shared" si="0"/>
        <v>22070.081099999999</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38565.760000000002</v>
      </c>
      <c r="D158" s="2">
        <f>'PR-RAS'!E162</f>
        <v>51910.93</v>
      </c>
      <c r="E158" s="2">
        <v>0</v>
      </c>
      <c r="F158" s="2">
        <v>0</v>
      </c>
      <c r="G158" s="3">
        <f t="shared" si="0"/>
        <v>22354.856339999998</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79679.840000000011</v>
      </c>
      <c r="D160" s="2">
        <f>'PR-RAS'!E164</f>
        <v>103256.34000000001</v>
      </c>
      <c r="E160" s="2">
        <v>0</v>
      </c>
      <c r="F160" s="2">
        <v>0</v>
      </c>
      <c r="G160" s="3">
        <f t="shared" si="0"/>
        <v>45504.610680000005</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8969.58</v>
      </c>
      <c r="D161" s="2">
        <f>'PR-RAS'!E165</f>
        <v>13044.07</v>
      </c>
      <c r="E161" s="2">
        <v>0</v>
      </c>
      <c r="F161" s="2">
        <v>0</v>
      </c>
      <c r="G161" s="3">
        <f t="shared" si="0"/>
        <v>5609.2352000000001</v>
      </c>
      <c r="H161" s="3">
        <f t="shared" si="1"/>
        <v>0.48999999999978172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1468.25</v>
      </c>
      <c r="D162" s="2">
        <f>'PR-RAS'!E166</f>
        <v>2237.67</v>
      </c>
      <c r="E162" s="2">
        <v>0</v>
      </c>
      <c r="F162" s="2">
        <v>0</v>
      </c>
      <c r="G162" s="3">
        <f t="shared" si="0"/>
        <v>956.91799000000003</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6212.83</v>
      </c>
      <c r="D163" s="2">
        <f>'PR-RAS'!E167</f>
        <v>8314.15</v>
      </c>
      <c r="E163" s="2">
        <v>0</v>
      </c>
      <c r="F163" s="2">
        <v>0</v>
      </c>
      <c r="G163" s="3">
        <f t="shared" si="0"/>
        <v>3700.2630599999998</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660</v>
      </c>
      <c r="D164" s="2">
        <f>'PR-RAS'!E168</f>
        <v>1801.25</v>
      </c>
      <c r="E164" s="2">
        <v>0</v>
      </c>
      <c r="F164" s="2">
        <v>0</v>
      </c>
      <c r="G164" s="3">
        <f t="shared" si="0"/>
        <v>694.78750000000002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628.5</v>
      </c>
      <c r="D165" s="2">
        <f>'PR-RAS'!E169</f>
        <v>691</v>
      </c>
      <c r="E165" s="2">
        <v>0</v>
      </c>
      <c r="F165" s="2">
        <v>0</v>
      </c>
      <c r="G165" s="3">
        <f t="shared" si="0"/>
        <v>329.72200000000004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21471.279999999999</v>
      </c>
      <c r="D166" s="2">
        <f>'PR-RAS'!E170</f>
        <v>21507.67</v>
      </c>
      <c r="E166" s="2">
        <v>0</v>
      </c>
      <c r="F166" s="2">
        <v>0</v>
      </c>
      <c r="G166" s="3">
        <f t="shared" si="0"/>
        <v>10640.292299999999</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14358.02</v>
      </c>
      <c r="D167" s="2">
        <f>'PR-RAS'!E171</f>
        <v>14335.56</v>
      </c>
      <c r="E167" s="2">
        <v>0</v>
      </c>
      <c r="F167" s="2">
        <v>0</v>
      </c>
      <c r="G167" s="3">
        <f t="shared" si="0"/>
        <v>7142.8372399999998</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7113.26</v>
      </c>
      <c r="D169" s="2">
        <f>'PR-RAS'!E173</f>
        <v>7172.11</v>
      </c>
      <c r="E169" s="2">
        <v>0</v>
      </c>
      <c r="F169" s="2">
        <v>0</v>
      </c>
      <c r="G169" s="3">
        <f t="shared" si="0"/>
        <v>3604.85664</v>
      </c>
      <c r="H169" s="3">
        <f t="shared" si="1"/>
        <v>0.36999999999989086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36635.100000000006</v>
      </c>
      <c r="D174" s="2">
        <f>'PR-RAS'!E178</f>
        <v>55425.33</v>
      </c>
      <c r="E174" s="2">
        <v>0</v>
      </c>
      <c r="F174" s="2">
        <v>0</v>
      </c>
      <c r="G174" s="3">
        <f t="shared" si="0"/>
        <v>25515.036479999999</v>
      </c>
      <c r="H174" s="3">
        <f t="shared" si="1"/>
        <v>0.430000000007567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3820.58</v>
      </c>
      <c r="D175" s="2">
        <f>'PR-RAS'!E179</f>
        <v>3360.48</v>
      </c>
      <c r="E175" s="2">
        <v>0</v>
      </c>
      <c r="F175" s="2">
        <v>0</v>
      </c>
      <c r="G175" s="3">
        <f t="shared" si="0"/>
        <v>1834.2279599999999</v>
      </c>
      <c r="H175" s="3">
        <f t="shared" si="1"/>
        <v>0.90000000000009095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9699.01</v>
      </c>
      <c r="D176" s="2">
        <f>'PR-RAS'!E180</f>
        <v>12184.41</v>
      </c>
      <c r="E176" s="2">
        <v>0</v>
      </c>
      <c r="F176" s="2">
        <v>0</v>
      </c>
      <c r="G176" s="3">
        <f t="shared" si="0"/>
        <v>5961.8702499999999</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2554.83</v>
      </c>
      <c r="D177" s="2">
        <f>'PR-RAS'!E181</f>
        <v>637.20000000000005</v>
      </c>
      <c r="E177" s="2">
        <v>0</v>
      </c>
      <c r="F177" s="2">
        <v>0</v>
      </c>
      <c r="G177" s="3">
        <f t="shared" si="0"/>
        <v>673.94448</v>
      </c>
      <c r="H177" s="3">
        <f t="shared" si="1"/>
        <v>0.37000000000011823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870.23</v>
      </c>
      <c r="D178" s="2">
        <f>'PR-RAS'!E182</f>
        <v>819.42</v>
      </c>
      <c r="E178" s="2">
        <v>0</v>
      </c>
      <c r="F178" s="2">
        <v>0</v>
      </c>
      <c r="G178" s="3">
        <f t="shared" si="0"/>
        <v>444.10538999999994</v>
      </c>
      <c r="H178" s="3">
        <f t="shared" si="1"/>
        <v>0.64999999999997726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616.9</v>
      </c>
      <c r="D179" s="2">
        <f>'PR-RAS'!E183</f>
        <v>756.42</v>
      </c>
      <c r="E179" s="2">
        <v>0</v>
      </c>
      <c r="F179" s="2">
        <v>0</v>
      </c>
      <c r="G179" s="3">
        <f t="shared" si="0"/>
        <v>379.09371999999996</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8299.93</v>
      </c>
      <c r="D181" s="2">
        <f>'PR-RAS'!E185</f>
        <v>20774.07</v>
      </c>
      <c r="E181" s="2">
        <v>0</v>
      </c>
      <c r="F181" s="2">
        <v>0</v>
      </c>
      <c r="G181" s="3">
        <f t="shared" si="0"/>
        <v>8972.6525999999994</v>
      </c>
      <c r="H181" s="3">
        <f t="shared" si="1"/>
        <v>0.13999999999941792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10773.62</v>
      </c>
      <c r="D183" s="2">
        <f>'PR-RAS'!E187</f>
        <v>16893.330000000002</v>
      </c>
      <c r="E183" s="2">
        <v>0</v>
      </c>
      <c r="F183" s="2">
        <v>0</v>
      </c>
      <c r="G183" s="3">
        <f t="shared" si="0"/>
        <v>8109.9709600000006</v>
      </c>
      <c r="H183" s="3">
        <f t="shared" si="1"/>
        <v>0.71000000000094587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12603.880000000001</v>
      </c>
      <c r="D190" s="2">
        <f>'PR-RAS'!E194</f>
        <v>13279.27</v>
      </c>
      <c r="E190" s="2">
        <v>0</v>
      </c>
      <c r="F190" s="2">
        <v>0</v>
      </c>
      <c r="G190" s="3">
        <f t="shared" si="0"/>
        <v>7401.6973799999996</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4283.55</v>
      </c>
      <c r="D191" s="2">
        <f>'PR-RAS'!E195</f>
        <v>4886.28</v>
      </c>
      <c r="E191" s="2">
        <v>0</v>
      </c>
      <c r="F191" s="2">
        <v>0</v>
      </c>
      <c r="G191" s="3">
        <f t="shared" si="0"/>
        <v>2670.6609000000003</v>
      </c>
      <c r="H191" s="3">
        <f t="shared" si="1"/>
        <v>0.72999999999956344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2755.6</v>
      </c>
      <c r="D192" s="2">
        <f>'PR-RAS'!E196</f>
        <v>2395.77</v>
      </c>
      <c r="E192" s="2">
        <v>0</v>
      </c>
      <c r="F192" s="2">
        <v>0</v>
      </c>
      <c r="G192" s="3">
        <f t="shared" si="0"/>
        <v>1441.5037399999999</v>
      </c>
      <c r="H192" s="3">
        <f t="shared" si="1"/>
        <v>0.63000000000010914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924.94</v>
      </c>
      <c r="D193" s="2">
        <f>'PR-RAS'!E197</f>
        <v>558.84</v>
      </c>
      <c r="E193" s="2">
        <v>0</v>
      </c>
      <c r="F193" s="2">
        <v>0</v>
      </c>
      <c r="G193" s="3">
        <f t="shared" si="0"/>
        <v>392.18304000000001</v>
      </c>
      <c r="H193" s="3">
        <f t="shared" si="1"/>
        <v>0.2199999999999136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396.78</v>
      </c>
      <c r="D195" s="2">
        <f>'PR-RAS'!E199</f>
        <v>0</v>
      </c>
      <c r="E195" s="2">
        <v>0</v>
      </c>
      <c r="F195" s="2">
        <v>0</v>
      </c>
      <c r="G195" s="3">
        <f t="shared" si="0"/>
        <v>76.975319999999996</v>
      </c>
      <c r="H195" s="3">
        <f t="shared" si="1"/>
        <v>0.22000000000002728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4243.01</v>
      </c>
      <c r="D197" s="2">
        <f>'PR-RAS'!E201</f>
        <v>5438.38</v>
      </c>
      <c r="E197" s="2">
        <v>0</v>
      </c>
      <c r="F197" s="2">
        <v>0</v>
      </c>
      <c r="G197" s="3">
        <f t="shared" si="0"/>
        <v>2963.4749200000001</v>
      </c>
      <c r="H197" s="3">
        <f t="shared" si="1"/>
        <v>0.39000000000032742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386053.10000000003</v>
      </c>
      <c r="D295" s="2">
        <f>'PR-RAS'!E299</f>
        <v>503609.62000000005</v>
      </c>
      <c r="E295" s="2">
        <v>0</v>
      </c>
      <c r="F295" s="2">
        <v>0</v>
      </c>
      <c r="G295" s="3">
        <f t="shared" si="12"/>
        <v>409622.06796000001</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81744.349999999919</v>
      </c>
      <c r="D296" s="2">
        <f>'PR-RAS'!E300</f>
        <v>87630.889999999956</v>
      </c>
      <c r="E296" s="2">
        <v>0</v>
      </c>
      <c r="F296" s="2">
        <v>0</v>
      </c>
      <c r="G296" s="3">
        <f t="shared" si="12"/>
        <v>75816.808349999948</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21739.52</v>
      </c>
      <c r="D299" s="2">
        <f>'PR-RAS'!E303</f>
        <v>20660.830000000002</v>
      </c>
      <c r="E299" s="2">
        <v>0</v>
      </c>
      <c r="F299" s="2">
        <v>0</v>
      </c>
      <c r="G299" s="3">
        <f t="shared" si="12"/>
        <v>18792.231640000002</v>
      </c>
      <c r="H299" s="3">
        <f t="shared" si="13"/>
        <v>0.64999999999781721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80665.66</v>
      </c>
      <c r="D355" s="2">
        <f>'PR-RAS'!E360</f>
        <v>90841.19</v>
      </c>
      <c r="E355" s="2">
        <v>0</v>
      </c>
      <c r="F355" s="2">
        <v>0</v>
      </c>
      <c r="G355" s="3">
        <f t="shared" si="12"/>
        <v>92871.206160000002</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80665.66</v>
      </c>
      <c r="D368" s="2">
        <f>'PR-RAS'!E373</f>
        <v>90841.19</v>
      </c>
      <c r="E368" s="2">
        <v>0</v>
      </c>
      <c r="F368" s="2">
        <v>0</v>
      </c>
      <c r="G368" s="3">
        <f t="shared" si="12"/>
        <v>96281.730680000008</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4956.3900000000003</v>
      </c>
      <c r="D374" s="2">
        <f>'PR-RAS'!E379</f>
        <v>10965.85</v>
      </c>
      <c r="E374" s="2">
        <v>0</v>
      </c>
      <c r="F374" s="2">
        <v>0</v>
      </c>
      <c r="G374" s="3">
        <f t="shared" si="12"/>
        <v>10029.25757</v>
      </c>
      <c r="H374" s="3">
        <f t="shared" si="13"/>
        <v>0.53999999999996362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4956.3900000000003</v>
      </c>
      <c r="D375" s="2">
        <f>'PR-RAS'!E380</f>
        <v>10965.85</v>
      </c>
      <c r="E375" s="2">
        <v>0</v>
      </c>
      <c r="F375" s="2">
        <v>0</v>
      </c>
      <c r="G375" s="3">
        <f t="shared" si="12"/>
        <v>10056.14566</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75709.27</v>
      </c>
      <c r="D388" s="2">
        <f>'PR-RAS'!E393</f>
        <v>79875.34</v>
      </c>
      <c r="E388" s="2">
        <v>0</v>
      </c>
      <c r="F388" s="2">
        <v>0</v>
      </c>
      <c r="G388" s="3">
        <f t="shared" si="12"/>
        <v>91123.000650000002</v>
      </c>
      <c r="H388" s="3">
        <f t="shared" si="13"/>
        <v>0.61000000000058208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75709.27</v>
      </c>
      <c r="D389" s="2">
        <f>'PR-RAS'!E394</f>
        <v>79875.34</v>
      </c>
      <c r="E389" s="2">
        <v>0</v>
      </c>
      <c r="F389" s="2">
        <v>0</v>
      </c>
      <c r="G389" s="3">
        <f t="shared" si="12"/>
        <v>91358.460600000006</v>
      </c>
      <c r="H389" s="3">
        <f t="shared" si="13"/>
        <v>0.61000000000058208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80665.66</v>
      </c>
      <c r="D413" s="2">
        <f>'PR-RAS'!E418</f>
        <v>90841.19</v>
      </c>
      <c r="E413" s="2">
        <v>0</v>
      </c>
      <c r="F413" s="2">
        <v>0</v>
      </c>
      <c r="G413" s="3">
        <f t="shared" si="12"/>
        <v>108087.39248000001</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467797.44999999995</v>
      </c>
      <c r="D417" s="2">
        <f>'PR-RAS'!E422</f>
        <v>591240.51</v>
      </c>
      <c r="E417" s="2">
        <v>0</v>
      </c>
      <c r="F417" s="2">
        <v>0</v>
      </c>
      <c r="G417" s="3">
        <f t="shared" si="12"/>
        <v>686515.84351999999</v>
      </c>
      <c r="H417" s="3">
        <f t="shared" si="13"/>
        <v>0.93999999994412065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466718.76</v>
      </c>
      <c r="D418" s="2">
        <f>'PR-RAS'!E423</f>
        <v>594450.81000000006</v>
      </c>
      <c r="E418" s="2">
        <v>0</v>
      </c>
      <c r="F418" s="2">
        <v>0</v>
      </c>
      <c r="G418" s="3">
        <f t="shared" si="12"/>
        <v>690393.69845999999</v>
      </c>
      <c r="H418" s="3">
        <f t="shared" si="13"/>
        <v>0.42999999993480742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1078.6899999999441</v>
      </c>
      <c r="D419" s="2">
        <f>'PR-RAS'!E424</f>
        <v>0</v>
      </c>
      <c r="E419" s="2">
        <v>0</v>
      </c>
      <c r="F419" s="2">
        <v>0</v>
      </c>
      <c r="G419" s="3">
        <f t="shared" si="12"/>
        <v>450.8924199999766</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3210.3000000000466</v>
      </c>
      <c r="E420" s="2">
        <v>0</v>
      </c>
      <c r="F420" s="2">
        <v>0</v>
      </c>
      <c r="G420" s="3">
        <f t="shared" si="12"/>
        <v>2690.2314000000388</v>
      </c>
      <c r="H420" s="3">
        <f t="shared" si="13"/>
        <v>0.30000000004656613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21739.52</v>
      </c>
      <c r="D422" s="2">
        <f>'PR-RAS'!E427</f>
        <v>20660.830000000002</v>
      </c>
      <c r="E422" s="2">
        <v>0</v>
      </c>
      <c r="F422" s="2">
        <v>0</v>
      </c>
      <c r="G422" s="3">
        <f t="shared" si="12"/>
        <v>26548.756780000003</v>
      </c>
      <c r="H422" s="3">
        <f t="shared" si="13"/>
        <v>0.64999999999781721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467797.44999999995</v>
      </c>
      <c r="D637" s="2">
        <f>'PR-RAS'!E643</f>
        <v>591240.51</v>
      </c>
      <c r="E637" s="2">
        <v>0</v>
      </c>
      <c r="F637" s="2">
        <v>0</v>
      </c>
      <c r="G637" s="3">
        <f t="shared" si="14"/>
        <v>1049577.1069199999</v>
      </c>
      <c r="H637" s="3">
        <f t="shared" si="15"/>
        <v>0.93999999994412065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466718.76</v>
      </c>
      <c r="D638" s="2">
        <f>'PR-RAS'!E644</f>
        <v>594450.81000000006</v>
      </c>
      <c r="E638" s="2">
        <v>0</v>
      </c>
      <c r="F638" s="2">
        <v>0</v>
      </c>
      <c r="G638" s="3">
        <f t="shared" si="14"/>
        <v>1054630.18206</v>
      </c>
      <c r="H638" s="3">
        <f t="shared" si="15"/>
        <v>0.42999999993480742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1078.6899999999441</v>
      </c>
      <c r="D639" s="2">
        <f>'PR-RAS'!E645</f>
        <v>0</v>
      </c>
      <c r="E639" s="2">
        <v>0</v>
      </c>
      <c r="F639" s="2">
        <v>0</v>
      </c>
      <c r="G639" s="3">
        <f t="shared" si="14"/>
        <v>688.20421999996438</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3210.3000000000466</v>
      </c>
      <c r="E640" s="2">
        <v>0</v>
      </c>
      <c r="F640" s="2">
        <v>0</v>
      </c>
      <c r="G640" s="3">
        <f t="shared" si="14"/>
        <v>4102.7634000000598</v>
      </c>
      <c r="H640" s="3">
        <f t="shared" si="15"/>
        <v>0.30000000004656613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21739.52</v>
      </c>
      <c r="D642" s="2">
        <f>'PR-RAS'!E648</f>
        <v>20660.830000000002</v>
      </c>
      <c r="E642" s="2">
        <v>0</v>
      </c>
      <c r="F642" s="2">
        <v>0</v>
      </c>
      <c r="G642" s="3">
        <f t="shared" si="14"/>
        <v>40422.216380000005</v>
      </c>
      <c r="H642" s="3">
        <f t="shared" si="15"/>
        <v>0.64999999999781721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20660.830000000056</v>
      </c>
      <c r="D644" s="2">
        <f>'PR-RAS'!E650</f>
        <v>23871.130000000048</v>
      </c>
      <c r="E644" s="2">
        <v>0</v>
      </c>
      <c r="F644" s="2">
        <v>0</v>
      </c>
      <c r="G644" s="3">
        <f t="shared" si="14"/>
        <v>43983.1868700001</v>
      </c>
      <c r="H644" s="3">
        <f t="shared" si="15"/>
        <v>0.29999999999199645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12</v>
      </c>
      <c r="E653" s="2">
        <v>0</v>
      </c>
      <c r="F653" s="2">
        <v>0</v>
      </c>
      <c r="G653" s="3">
        <f t="shared" si="14"/>
        <v>22.82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179152.5</v>
      </c>
      <c r="D677" s="2">
        <f>'PR-RAS'!E684</f>
        <v>231172</v>
      </c>
      <c r="E677" s="2">
        <v>0</v>
      </c>
      <c r="F677" s="2">
        <v>0</v>
      </c>
      <c r="G677" s="3">
        <f t="shared" si="14"/>
        <v>433651.63400000002</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51300</v>
      </c>
      <c r="D678" s="2">
        <f>'PR-RAS'!E685</f>
        <v>55797</v>
      </c>
      <c r="E678" s="2">
        <v>0</v>
      </c>
      <c r="F678" s="2">
        <v>0</v>
      </c>
      <c r="G678" s="3">
        <f t="shared" si="14"/>
        <v>110279.23800000001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7965</v>
      </c>
      <c r="D679" s="2">
        <f>'PR-RAS'!E686</f>
        <v>11868</v>
      </c>
      <c r="E679" s="2">
        <v>0</v>
      </c>
      <c r="F679" s="2">
        <v>0</v>
      </c>
      <c r="G679" s="3">
        <f t="shared" si="14"/>
        <v>21493.278000000002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16028.78</v>
      </c>
      <c r="D717" s="2">
        <f>'PR-RAS'!E724</f>
        <v>17103.16</v>
      </c>
      <c r="E717" s="2">
        <v>0</v>
      </c>
      <c r="F717" s="2">
        <v>0</v>
      </c>
      <c r="G717" s="3">
        <f t="shared" si="14"/>
        <v>35968.331599999998</v>
      </c>
      <c r="H717" s="3">
        <f t="shared" si="15"/>
        <v>0.37999999999919964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3606.55</v>
      </c>
      <c r="D726" s="2">
        <f>'PR-RAS'!E733</f>
        <v>2010.83</v>
      </c>
      <c r="E726" s="2">
        <v>0</v>
      </c>
      <c r="F726" s="2">
        <v>0</v>
      </c>
      <c r="G726" s="3">
        <f t="shared" si="14"/>
        <v>5530.4522500000003</v>
      </c>
      <c r="H726" s="3">
        <f t="shared" si="15"/>
        <v>0.61999999999989086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6212.83</v>
      </c>
      <c r="D727" s="2">
        <f>'PR-RAS'!E734</f>
        <v>8314.15</v>
      </c>
      <c r="E727" s="2">
        <v>0</v>
      </c>
      <c r="F727" s="2">
        <v>0</v>
      </c>
      <c r="G727" s="3">
        <f t="shared" si="14"/>
        <v>16582.660379999998</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400</v>
      </c>
      <c r="D730" s="2">
        <f>'PR-RAS'!E737</f>
        <v>1747.09</v>
      </c>
      <c r="E730" s="2">
        <v>0</v>
      </c>
      <c r="F730" s="2">
        <v>0</v>
      </c>
      <c r="G730" s="3">
        <f t="shared" si="14"/>
        <v>2838.8572199999999</v>
      </c>
      <c r="H730" s="3">
        <f t="shared" si="15"/>
        <v>8.9999999999918145E-2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2985.23</v>
      </c>
      <c r="D731" s="2">
        <f>'PR-RAS'!E738</f>
        <v>5033.91</v>
      </c>
      <c r="E731" s="2">
        <v>0</v>
      </c>
      <c r="F731" s="2">
        <v>0</v>
      </c>
      <c r="G731" s="3">
        <f t="shared" si="14"/>
        <v>9528.7264999999989</v>
      </c>
      <c r="H731" s="3">
        <f t="shared" si="15"/>
        <v>0.32000000000016371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424.8</v>
      </c>
      <c r="D732" s="2">
        <f>'PR-RAS'!E739</f>
        <v>1663.82</v>
      </c>
      <c r="E732" s="2">
        <v>0</v>
      </c>
      <c r="F732" s="2">
        <v>0</v>
      </c>
      <c r="G732" s="3">
        <f t="shared" si="14"/>
        <v>2743.0336400000001</v>
      </c>
      <c r="H732" s="3">
        <f t="shared" si="15"/>
        <v>0.3800000000000523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4283.55</v>
      </c>
      <c r="D734" s="2">
        <f>'PR-RAS'!E741</f>
        <v>4886.28</v>
      </c>
      <c r="E734" s="2">
        <v>0</v>
      </c>
      <c r="F734" s="2">
        <v>0</v>
      </c>
      <c r="G734" s="3">
        <f t="shared" si="14"/>
        <v>10303.128630000001</v>
      </c>
      <c r="H734" s="3">
        <f t="shared" si="15"/>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337.26</v>
      </c>
      <c r="D735" s="2">
        <f>'PR-RAS'!E742</f>
        <v>264.99</v>
      </c>
      <c r="E735" s="2">
        <v>0</v>
      </c>
      <c r="F735" s="2">
        <v>0</v>
      </c>
      <c r="G735" s="3">
        <f t="shared" si="14"/>
        <v>636.55416000000002</v>
      </c>
      <c r="H735" s="3">
        <f t="shared" si="15"/>
        <v>0.26999999999998181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519067.80000000005</v>
      </c>
      <c r="D1011" s="7">
        <f>BILANCA!E6</f>
        <v>595642.34999999986</v>
      </c>
      <c r="E1011" s="7">
        <v>0</v>
      </c>
      <c r="F1011" s="7">
        <v>0</v>
      </c>
      <c r="G1011" s="8">
        <f t="shared" ref="G1011:G1306" si="38">B1011/1000*C1011+B1011/500*D1011</f>
        <v>1710.3524999999997</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508408.91000000003</v>
      </c>
      <c r="D1012" s="2">
        <f>BILANCA!E7</f>
        <v>578255.54999999981</v>
      </c>
      <c r="E1012" s="2">
        <v>0</v>
      </c>
      <c r="F1012" s="2">
        <v>0</v>
      </c>
      <c r="G1012" s="3">
        <f t="shared" si="38"/>
        <v>3329.8400199999996</v>
      </c>
      <c r="H1012" s="3">
        <f t="shared" si="35"/>
        <v>0.54000000015366822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508408.91000000003</v>
      </c>
      <c r="D1017" s="2">
        <f>BILANCA!E12</f>
        <v>578255.54999999981</v>
      </c>
      <c r="E1017" s="2">
        <v>0</v>
      </c>
      <c r="F1017" s="2">
        <v>0</v>
      </c>
      <c r="G1017" s="3">
        <f t="shared" si="38"/>
        <v>11654.440069999999</v>
      </c>
      <c r="H1017" s="3">
        <f t="shared" si="35"/>
        <v>0.54000000015366822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13872.119999999995</v>
      </c>
      <c r="D1024" s="2">
        <f>BILANCA!E19</f>
        <v>19818.489999999991</v>
      </c>
      <c r="E1024" s="2">
        <v>0</v>
      </c>
      <c r="F1024" s="2">
        <v>0</v>
      </c>
      <c r="G1024" s="3">
        <f t="shared" si="38"/>
        <v>749.12739999999974</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156808.13</v>
      </c>
      <c r="D1025" s="2">
        <f>BILANCA!E20</f>
        <v>166373.98000000001</v>
      </c>
      <c r="E1025" s="2">
        <v>0</v>
      </c>
      <c r="F1025" s="2">
        <v>0</v>
      </c>
      <c r="G1025" s="3">
        <f t="shared" si="38"/>
        <v>7343.3413500000006</v>
      </c>
      <c r="H1025" s="3">
        <f t="shared" si="35"/>
        <v>0.14999999999417923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6752.4</v>
      </c>
      <c r="D1026" s="2">
        <f>BILANCA!E21</f>
        <v>8152.4</v>
      </c>
      <c r="E1026" s="2">
        <v>0</v>
      </c>
      <c r="F1026" s="2">
        <v>0</v>
      </c>
      <c r="G1026" s="3">
        <f t="shared" si="38"/>
        <v>368.91520000000003</v>
      </c>
      <c r="H1026" s="3">
        <f t="shared" si="35"/>
        <v>0.7999999999992724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1675.62</v>
      </c>
      <c r="D1027" s="2">
        <f>BILANCA!E22</f>
        <v>1675.62</v>
      </c>
      <c r="E1027" s="2">
        <v>0</v>
      </c>
      <c r="F1027" s="2">
        <v>0</v>
      </c>
      <c r="G1027" s="3">
        <f t="shared" si="38"/>
        <v>85.456620000000001</v>
      </c>
      <c r="H1027" s="3">
        <f t="shared" si="35"/>
        <v>0.76000000000021828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151364.03</v>
      </c>
      <c r="D1033" s="2">
        <f>BILANCA!E28</f>
        <v>156383.51</v>
      </c>
      <c r="E1033" s="2">
        <v>0</v>
      </c>
      <c r="F1033" s="2">
        <v>0</v>
      </c>
      <c r="G1033" s="3">
        <f t="shared" si="38"/>
        <v>10675.014150000001</v>
      </c>
      <c r="H1033" s="3">
        <f t="shared" si="35"/>
        <v>0.51999999998952262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494536.79000000004</v>
      </c>
      <c r="D1040" s="2">
        <f>BILANCA!E35</f>
        <v>558437.05999999982</v>
      </c>
      <c r="E1040" s="2">
        <v>0</v>
      </c>
      <c r="F1040" s="2">
        <v>0</v>
      </c>
      <c r="G1040" s="3">
        <f t="shared" si="38"/>
        <v>48342.32729999999</v>
      </c>
      <c r="H1040" s="3">
        <f t="shared" si="35"/>
        <v>0.26999999978579581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1587146.84</v>
      </c>
      <c r="D1041" s="2">
        <f>BILANCA!E36</f>
        <v>1667022.18</v>
      </c>
      <c r="E1041" s="2">
        <v>0</v>
      </c>
      <c r="F1041" s="2">
        <v>0</v>
      </c>
      <c r="G1041" s="3">
        <f t="shared" si="38"/>
        <v>152556.92720000001</v>
      </c>
      <c r="H1041" s="3">
        <f t="shared" si="35"/>
        <v>0.33999999985098839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2697.15</v>
      </c>
      <c r="D1042" s="2">
        <f>BILANCA!E37</f>
        <v>2697.15</v>
      </c>
      <c r="E1042" s="2">
        <v>0</v>
      </c>
      <c r="F1042" s="2">
        <v>0</v>
      </c>
      <c r="G1042" s="3">
        <f t="shared" si="38"/>
        <v>258.9264</v>
      </c>
      <c r="H1042" s="3">
        <f t="shared" si="35"/>
        <v>0.3000000000001819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1095307.2</v>
      </c>
      <c r="D1045" s="2">
        <f>BILANCA!E40</f>
        <v>1111282.27</v>
      </c>
      <c r="E1045" s="2">
        <v>0</v>
      </c>
      <c r="F1045" s="2">
        <v>0</v>
      </c>
      <c r="G1045" s="3">
        <f t="shared" si="38"/>
        <v>116125.51090000002</v>
      </c>
      <c r="H1045" s="3">
        <f t="shared" si="35"/>
        <v>0.46999999997206032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8601.61</v>
      </c>
      <c r="D1059" s="2">
        <f>BILANCA!E54</f>
        <v>8601.61</v>
      </c>
      <c r="E1059" s="2">
        <v>0</v>
      </c>
      <c r="F1059" s="2">
        <v>0</v>
      </c>
      <c r="G1059" s="3">
        <f t="shared" si="38"/>
        <v>1264.43667</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8601.61</v>
      </c>
      <c r="D1060" s="2">
        <f>BILANCA!E55</f>
        <v>8601.61</v>
      </c>
      <c r="E1060" s="2">
        <v>0</v>
      </c>
      <c r="F1060" s="2">
        <v>0</v>
      </c>
      <c r="G1060" s="3">
        <f t="shared" si="38"/>
        <v>1290.2415000000001</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10658.89</v>
      </c>
      <c r="D1074" s="2">
        <f>BILANCA!E69</f>
        <v>17386.8</v>
      </c>
      <c r="E1074" s="2">
        <v>0</v>
      </c>
      <c r="F1074" s="2">
        <v>0</v>
      </c>
      <c r="G1074" s="3">
        <f t="shared" si="38"/>
        <v>2907.6793600000001</v>
      </c>
      <c r="H1074" s="3">
        <f t="shared" si="35"/>
        <v>0.31000000000130967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80.709999999999994</v>
      </c>
      <c r="D1087" s="2">
        <f>BILANCA!E82</f>
        <v>315.12</v>
      </c>
      <c r="E1087" s="2">
        <v>0</v>
      </c>
      <c r="F1087" s="2">
        <v>0</v>
      </c>
      <c r="G1087" s="3">
        <f t="shared" si="38"/>
        <v>54.74315</v>
      </c>
      <c r="H1087" s="3">
        <f t="shared" si="35"/>
        <v>0.4100000000000108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12.16</v>
      </c>
      <c r="E1090" s="2">
        <v>0</v>
      </c>
      <c r="F1090" s="2">
        <v>0</v>
      </c>
      <c r="G1090" s="3">
        <f t="shared" si="38"/>
        <v>1.9456</v>
      </c>
      <c r="H1090" s="3">
        <f t="shared" si="35"/>
        <v>0.16000000000000014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80.709999999999994</v>
      </c>
      <c r="D1092" s="2">
        <f>BILANCA!E87</f>
        <v>302.95999999999998</v>
      </c>
      <c r="E1092" s="2">
        <v>0</v>
      </c>
      <c r="F1092" s="2">
        <v>0</v>
      </c>
      <c r="G1092" s="3">
        <f t="shared" si="38"/>
        <v>56.303660000000001</v>
      </c>
      <c r="H1092" s="3">
        <f t="shared" si="35"/>
        <v>0.33000000000002672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10578.18</v>
      </c>
      <c r="D1152" s="2">
        <f>BILANCA!E147</f>
        <v>17071.68</v>
      </c>
      <c r="E1152" s="2">
        <v>0</v>
      </c>
      <c r="F1152" s="2">
        <v>0</v>
      </c>
      <c r="G1152" s="3">
        <f t="shared" si="38"/>
        <v>6350.4586799999997</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10578.18</v>
      </c>
      <c r="D1167" s="2">
        <f>BILANCA!E162</f>
        <v>17071.68</v>
      </c>
      <c r="E1167" s="2">
        <v>0</v>
      </c>
      <c r="F1167" s="2">
        <v>0</v>
      </c>
      <c r="G1167" s="3">
        <f t="shared" si="38"/>
        <v>7021.2817800000003</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519067.79999999993</v>
      </c>
      <c r="D1180" s="2">
        <f>BILANCA!E176</f>
        <v>595642.35000000009</v>
      </c>
      <c r="E1180" s="2">
        <v>0</v>
      </c>
      <c r="F1180" s="2">
        <v>0</v>
      </c>
      <c r="G1180" s="3">
        <f t="shared" si="38"/>
        <v>290759.92500000005</v>
      </c>
      <c r="H1180" s="3">
        <f t="shared" si="41"/>
        <v>0.55000000016298145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31319.719999999998</v>
      </c>
      <c r="D1181" s="2">
        <f>BILANCA!E177</f>
        <v>41257.93</v>
      </c>
      <c r="E1181" s="2">
        <v>0</v>
      </c>
      <c r="F1181" s="2">
        <v>0</v>
      </c>
      <c r="G1181" s="3">
        <f t="shared" si="38"/>
        <v>19465.884180000001</v>
      </c>
      <c r="H1181" s="3">
        <f t="shared" si="41"/>
        <v>0.35000000000218279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31319.719999999998</v>
      </c>
      <c r="D1182" s="2">
        <f>BILANCA!E178</f>
        <v>41257.93</v>
      </c>
      <c r="E1182" s="2">
        <v>0</v>
      </c>
      <c r="F1182" s="2">
        <v>0</v>
      </c>
      <c r="G1182" s="3">
        <f t="shared" si="38"/>
        <v>19579.71976</v>
      </c>
      <c r="H1182" s="3">
        <f t="shared" si="41"/>
        <v>0.35000000000218279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27248.62</v>
      </c>
      <c r="D1183" s="2">
        <f>BILANCA!E179</f>
        <v>36908.959999999999</v>
      </c>
      <c r="E1183" s="2">
        <v>0</v>
      </c>
      <c r="F1183" s="2">
        <v>0</v>
      </c>
      <c r="G1183" s="3">
        <f t="shared" si="38"/>
        <v>17484.511419999999</v>
      </c>
      <c r="H1183" s="3">
        <f t="shared" si="41"/>
        <v>0.42000000000189175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4071.1</v>
      </c>
      <c r="D1184" s="2">
        <f>BILANCA!E180</f>
        <v>4348.97</v>
      </c>
      <c r="E1184" s="2">
        <v>0</v>
      </c>
      <c r="F1184" s="2">
        <v>0</v>
      </c>
      <c r="G1184" s="3">
        <f t="shared" si="38"/>
        <v>2221.8129599999997</v>
      </c>
      <c r="H1184" s="3">
        <f t="shared" si="41"/>
        <v>0.12999999999965439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487748.07999999996</v>
      </c>
      <c r="D1255" s="2">
        <f>BILANCA!E251</f>
        <v>554384.42000000004</v>
      </c>
      <c r="E1255" s="2">
        <v>0</v>
      </c>
      <c r="F1255" s="2">
        <v>0</v>
      </c>
      <c r="G1255" s="3">
        <f t="shared" si="38"/>
        <v>391146.64540000004</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508408.91</v>
      </c>
      <c r="D1256" s="2">
        <f>BILANCA!E252</f>
        <v>578255.55000000005</v>
      </c>
      <c r="E1256" s="2">
        <v>0</v>
      </c>
      <c r="F1256" s="2">
        <v>0</v>
      </c>
      <c r="G1256" s="3">
        <f t="shared" si="38"/>
        <v>409570.32246</v>
      </c>
      <c r="H1256" s="3">
        <f t="shared" si="41"/>
        <v>0.53999999997904524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508408.91</v>
      </c>
      <c r="D1257" s="2">
        <f>BILANCA!E253</f>
        <v>578255.55000000005</v>
      </c>
      <c r="E1257" s="2">
        <v>0</v>
      </c>
      <c r="F1257" s="2">
        <v>0</v>
      </c>
      <c r="G1257" s="3">
        <f t="shared" si="38"/>
        <v>411235.24247</v>
      </c>
      <c r="H1257" s="3">
        <f t="shared" si="41"/>
        <v>0.53999999997904524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-20660.830000000002</v>
      </c>
      <c r="D1259" s="2">
        <f>BILANCA!E255</f>
        <v>-23871.13</v>
      </c>
      <c r="E1259" s="2">
        <v>0</v>
      </c>
      <c r="F1259" s="2">
        <v>0</v>
      </c>
      <c r="G1259" s="3">
        <f t="shared" si="38"/>
        <v>-17032.369409999999</v>
      </c>
      <c r="H1259" s="3">
        <f t="shared" si="41"/>
        <v>0.2999999999992724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20660.830000000002</v>
      </c>
      <c r="D1264" s="2">
        <f>BILANCA!E260</f>
        <v>23871.13</v>
      </c>
      <c r="E1264" s="2">
        <v>0</v>
      </c>
      <c r="F1264" s="2">
        <v>0</v>
      </c>
      <c r="G1264" s="3">
        <f t="shared" si="38"/>
        <v>17374.384860000002</v>
      </c>
      <c r="H1264" s="3">
        <f t="shared" si="41"/>
        <v>0.2999999999992724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20660.830000000002</v>
      </c>
      <c r="D1265" s="2">
        <f>BILANCA!E261</f>
        <v>23871.13</v>
      </c>
      <c r="E1265" s="2">
        <v>0</v>
      </c>
      <c r="F1265" s="2">
        <v>0</v>
      </c>
      <c r="G1265" s="3">
        <f t="shared" si="38"/>
        <v>17442.787950000002</v>
      </c>
      <c r="H1265" s="3">
        <f t="shared" si="41"/>
        <v>0.2999999999992724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894817.16</v>
      </c>
      <c r="D1301" s="2">
        <f>BILANCA!E297</f>
        <v>876780.68</v>
      </c>
      <c r="E1301" s="2">
        <v>0</v>
      </c>
      <c r="F1301" s="2">
        <v>0</v>
      </c>
      <c r="G1301" s="3">
        <f t="shared" si="38"/>
        <v>770678.14931999997</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894817.16</v>
      </c>
      <c r="D1302" s="2">
        <f>BILANCA!E298</f>
        <v>876780.68</v>
      </c>
      <c r="E1302" s="2">
        <v>0</v>
      </c>
      <c r="F1302" s="2">
        <v>0</v>
      </c>
      <c r="G1302" s="3">
        <f t="shared" si="38"/>
        <v>773326.52784</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10578.18</v>
      </c>
      <c r="D1305" s="2">
        <f>BILANCA!E302</f>
        <v>0</v>
      </c>
      <c r="E1305" s="2">
        <v>0</v>
      </c>
      <c r="F1305" s="2">
        <v>0</v>
      </c>
      <c r="G1305" s="3">
        <f t="shared" si="38"/>
        <v>3120.5630999999998</v>
      </c>
      <c r="H1305" s="3">
        <f t="shared" si="41"/>
        <v>0.18000000000029104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17071.68</v>
      </c>
      <c r="E1306" s="2">
        <v>0</v>
      </c>
      <c r="F1306" s="2">
        <v>0</v>
      </c>
      <c r="G1306" s="3">
        <f t="shared" si="38"/>
        <v>10106.43456</v>
      </c>
      <c r="H1306" s="3">
        <f t="shared" si="41"/>
        <v>0.31999999999970896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80.709999999999994</v>
      </c>
      <c r="D1311" s="2">
        <f>BILANCA!E308</f>
        <v>302.95999999999998</v>
      </c>
      <c r="E1311" s="2">
        <v>0</v>
      </c>
      <c r="F1311" s="2">
        <v>0</v>
      </c>
      <c r="G1311" s="3">
        <f t="shared" si="52"/>
        <v>206.67562999999998</v>
      </c>
      <c r="H1311" s="3">
        <f t="shared" si="41"/>
        <v>0.33000000000002672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10578.18</v>
      </c>
      <c r="D1338" s="2">
        <f>BILANCA!E335</f>
        <v>17071.68</v>
      </c>
      <c r="E1338" s="2">
        <v>0</v>
      </c>
      <c r="F1338" s="2">
        <v>0</v>
      </c>
      <c r="G1338" s="3">
        <f t="shared" si="52"/>
        <v>14668.665120000001</v>
      </c>
      <c r="H1338" s="3">
        <f t="shared" si="41"/>
        <v>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31319.72</v>
      </c>
      <c r="D1340" s="2">
        <f>BILANCA!E337</f>
        <v>41257.93</v>
      </c>
      <c r="E1340" s="2">
        <v>0</v>
      </c>
      <c r="F1340" s="2">
        <v>0</v>
      </c>
      <c r="G1340" s="3">
        <f t="shared" si="52"/>
        <v>37565.741399999999</v>
      </c>
      <c r="H1340" s="3">
        <f t="shared" si="41"/>
        <v>0.34999999999854481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894817.16</v>
      </c>
      <c r="D1390" s="2">
        <f>BILANCA!E387</f>
        <v>876780.68</v>
      </c>
      <c r="E1390" s="2">
        <v>0</v>
      </c>
      <c r="F1390" s="2">
        <v>0</v>
      </c>
      <c r="G1390" s="3">
        <f t="shared" ref="G1390:G1399" si="61">B1390/1000*C1390+B1390/500*D1390</f>
        <v>1006383.8376</v>
      </c>
      <c r="H1390" s="3">
        <f t="shared" ref="H1390:H1399" si="62">ABS(C1390-ROUND(C1390,0))+ABS(D1390-ROUND(D1390,0))</f>
        <v>0.47999999998137355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466718.76</v>
      </c>
      <c r="D1503" s="2">
        <f>'RAS-funkcijski'!E107</f>
        <v>594450.81000000006</v>
      </c>
      <c r="E1503" s="2">
        <v>0</v>
      </c>
      <c r="F1503" s="2">
        <v>0</v>
      </c>
      <c r="G1503" s="3">
        <f t="shared" si="52"/>
        <v>170528.89913999999</v>
      </c>
      <c r="H1503" s="3">
        <f t="shared" si="63"/>
        <v>0.42999999993480742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466718.76</v>
      </c>
      <c r="D1505" s="2">
        <f>'RAS-funkcijski'!E109</f>
        <v>594450.81000000006</v>
      </c>
      <c r="E1505" s="2">
        <v>0</v>
      </c>
      <c r="F1505" s="2">
        <v>0</v>
      </c>
      <c r="G1505" s="3">
        <f t="shared" si="52"/>
        <v>173840.13990000001</v>
      </c>
      <c r="H1505" s="3">
        <f t="shared" si="63"/>
        <v>0.42999999993480742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466718.76</v>
      </c>
      <c r="D1537" s="14">
        <f>'RAS-funkcijski'!E141</f>
        <v>594450.81000000006</v>
      </c>
      <c r="E1537" s="14">
        <v>0</v>
      </c>
      <c r="F1537" s="14">
        <v>0</v>
      </c>
      <c r="G1537" s="15">
        <f t="shared" si="52"/>
        <v>226819.99206000005</v>
      </c>
      <c r="H1537" s="15">
        <f t="shared" si="63"/>
        <v>0.42999999993480742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20994.55</v>
      </c>
      <c r="E1538" s="7">
        <v>0</v>
      </c>
      <c r="F1538" s="7">
        <v>0</v>
      </c>
      <c r="G1538" s="8">
        <f t="shared" si="52"/>
        <v>41.989100000000001</v>
      </c>
      <c r="H1538" s="8">
        <f t="shared" si="63"/>
        <v>0.4500000000007276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20994.55</v>
      </c>
      <c r="E1539" s="2">
        <v>0</v>
      </c>
      <c r="F1539" s="2">
        <v>0</v>
      </c>
      <c r="G1539" s="3">
        <f t="shared" si="52"/>
        <v>83.978200000000001</v>
      </c>
      <c r="H1539" s="3">
        <f t="shared" si="63"/>
        <v>0.4500000000007276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20994.55</v>
      </c>
      <c r="E1540" s="2">
        <v>0</v>
      </c>
      <c r="F1540" s="2">
        <v>0</v>
      </c>
      <c r="G1540" s="3">
        <f t="shared" si="52"/>
        <v>125.96729999999999</v>
      </c>
      <c r="H1540" s="3">
        <f t="shared" si="63"/>
        <v>0.4500000000007276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20994.55</v>
      </c>
      <c r="E1542" s="2">
        <v>0</v>
      </c>
      <c r="F1542" s="2">
        <v>0</v>
      </c>
      <c r="G1542" s="3">
        <f t="shared" si="52"/>
        <v>209.94550000000001</v>
      </c>
      <c r="H1542" s="3">
        <f t="shared" si="63"/>
        <v>0.4500000000007276</v>
      </c>
      <c r="I1542" s="11">
        <f t="shared" si="64"/>
        <v>94.475475000152755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31319.72</v>
      </c>
      <c r="D1582" s="7"/>
      <c r="E1582" s="7">
        <v>0</v>
      </c>
      <c r="F1582" s="7">
        <v>0</v>
      </c>
      <c r="G1582" s="8">
        <f t="shared" ref="G1582:G1686" si="70">B1582/1000*C1582</f>
        <v>31.31972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599637.21</v>
      </c>
      <c r="D1583" s="2">
        <v>0</v>
      </c>
      <c r="E1583" s="2">
        <v>0</v>
      </c>
      <c r="F1583" s="2">
        <v>0</v>
      </c>
      <c r="G1583" s="3">
        <f t="shared" si="70"/>
        <v>1199.27442</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507824.44</v>
      </c>
      <c r="D1585" s="2">
        <v>0</v>
      </c>
      <c r="E1585" s="2">
        <v>0</v>
      </c>
      <c r="F1585" s="2">
        <v>0</v>
      </c>
      <c r="G1585" s="3">
        <f t="shared" si="70"/>
        <v>2031.2977600000002</v>
      </c>
      <c r="H1585" s="3">
        <f t="shared" si="71"/>
        <v>0.44000000000232831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404078.96</v>
      </c>
      <c r="D1586" s="2">
        <v>0</v>
      </c>
      <c r="E1586" s="2">
        <v>0</v>
      </c>
      <c r="F1586" s="2">
        <v>0</v>
      </c>
      <c r="G1586" s="3">
        <f t="shared" si="70"/>
        <v>2020.3948000000003</v>
      </c>
      <c r="H1586" s="3">
        <f t="shared" si="71"/>
        <v>3.9999999979045242E-2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103745.48</v>
      </c>
      <c r="D1587" s="2">
        <v>0</v>
      </c>
      <c r="E1587" s="2">
        <v>0</v>
      </c>
      <c r="F1587" s="2">
        <v>0</v>
      </c>
      <c r="G1587" s="3">
        <f t="shared" si="70"/>
        <v>622.47288000000003</v>
      </c>
      <c r="H1587" s="3">
        <f t="shared" si="71"/>
        <v>0.47999999999592546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91812.77</v>
      </c>
      <c r="D1594" s="2">
        <v>0</v>
      </c>
      <c r="E1594" s="2">
        <v>0</v>
      </c>
      <c r="F1594" s="2">
        <v>0</v>
      </c>
      <c r="G1594" s="3">
        <f t="shared" si="70"/>
        <v>1193.56601</v>
      </c>
      <c r="H1594" s="3">
        <f t="shared" si="71"/>
        <v>0.22999999999592546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589699</v>
      </c>
      <c r="D1602" s="2">
        <v>0</v>
      </c>
      <c r="E1602" s="2">
        <v>0</v>
      </c>
      <c r="F1602" s="2">
        <v>0</v>
      </c>
      <c r="G1602" s="3">
        <f t="shared" si="70"/>
        <v>12383.679</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497886.23</v>
      </c>
      <c r="D1604" s="2">
        <v>0</v>
      </c>
      <c r="E1604" s="2">
        <v>0</v>
      </c>
      <c r="F1604" s="2">
        <v>0</v>
      </c>
      <c r="G1604" s="3">
        <f t="shared" si="70"/>
        <v>11451.38329</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394418.62</v>
      </c>
      <c r="D1605" s="2">
        <v>0</v>
      </c>
      <c r="E1605" s="2">
        <v>0</v>
      </c>
      <c r="F1605" s="2">
        <v>0</v>
      </c>
      <c r="G1605" s="3">
        <f t="shared" si="70"/>
        <v>9466.0468799999999</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103467.61</v>
      </c>
      <c r="D1606" s="2">
        <v>0</v>
      </c>
      <c r="E1606" s="2">
        <v>0</v>
      </c>
      <c r="F1606" s="2">
        <v>0</v>
      </c>
      <c r="G1606" s="3">
        <f t="shared" si="70"/>
        <v>2586.6902500000001</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91812.77</v>
      </c>
      <c r="D1613" s="2">
        <v>0</v>
      </c>
      <c r="E1613" s="2">
        <v>0</v>
      </c>
      <c r="F1613" s="2">
        <v>0</v>
      </c>
      <c r="G1613" s="3">
        <f t="shared" si="70"/>
        <v>2938.00864</v>
      </c>
      <c r="H1613" s="3">
        <f t="shared" si="71"/>
        <v>0.22999999999592546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41257.929999999935</v>
      </c>
      <c r="D1621" s="2">
        <v>0</v>
      </c>
      <c r="E1621" s="2">
        <v>0</v>
      </c>
      <c r="F1621" s="2">
        <v>0</v>
      </c>
      <c r="G1621" s="3">
        <f t="shared" si="70"/>
        <v>1650.3171999999975</v>
      </c>
      <c r="H1621" s="3">
        <f t="shared" si="71"/>
        <v>7.000000006519258E-2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41257.93</v>
      </c>
      <c r="D1681" s="2">
        <v>0</v>
      </c>
      <c r="E1681" s="2">
        <v>0</v>
      </c>
      <c r="F1681" s="2">
        <v>0</v>
      </c>
      <c r="G1681" s="3">
        <f t="shared" si="70"/>
        <v>4125.7930000000006</v>
      </c>
      <c r="H1681" s="3">
        <f t="shared" si="71"/>
        <v>6.9999999999708962E-2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41257.93</v>
      </c>
      <c r="D1683" s="2">
        <v>0</v>
      </c>
      <c r="E1683" s="2">
        <v>0</v>
      </c>
      <c r="F1683" s="2">
        <v>0</v>
      </c>
      <c r="G1683" s="3">
        <f t="shared" si="70"/>
        <v>4208.3088600000001</v>
      </c>
      <c r="H1683" s="3">
        <f t="shared" si="71"/>
        <v>6.9999999999708962E-2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3537</v>
      </c>
      <c r="B1" s="396"/>
      <c r="C1" s="396"/>
    </row>
    <row r="2" spans="1:16" ht="33" customHeight="1" x14ac:dyDescent="0.2">
      <c r="A2" s="397" t="s">
        <v>3538</v>
      </c>
      <c r="B2" s="398"/>
      <c r="C2" s="395"/>
      <c r="D2" s="5"/>
      <c r="E2" s="5"/>
      <c r="F2" s="5"/>
      <c r="G2" s="5"/>
      <c r="H2" s="5"/>
      <c r="I2" s="5"/>
      <c r="J2" s="5"/>
      <c r="K2" s="5"/>
      <c r="L2" s="5"/>
      <c r="M2" s="5"/>
      <c r="N2" s="5"/>
      <c r="O2" s="5"/>
      <c r="P2" s="5"/>
    </row>
    <row r="3" spans="1:16" ht="18.75" customHeight="1" x14ac:dyDescent="0.2">
      <c r="A3" s="222" t="s">
        <v>3539</v>
      </c>
      <c r="B3" s="399"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405" t="s">
        <v>3621</v>
      </c>
      <c r="C46" s="395"/>
      <c r="D46" s="5"/>
      <c r="E46" s="5"/>
      <c r="F46" s="5"/>
      <c r="G46" s="5"/>
      <c r="H46" s="5"/>
      <c r="I46" s="5"/>
      <c r="J46" s="5"/>
      <c r="K46" s="5"/>
      <c r="L46" s="5"/>
      <c r="M46" s="5"/>
      <c r="N46" s="5"/>
      <c r="O46" s="5"/>
      <c r="P46" s="5"/>
    </row>
    <row r="47" spans="1:16" ht="66" hidden="1" customHeight="1" x14ac:dyDescent="0.2">
      <c r="A47" s="39" t="s">
        <v>3622</v>
      </c>
      <c r="B47" s="406" t="s">
        <v>3623</v>
      </c>
      <c r="C47" s="406"/>
      <c r="D47" s="5"/>
      <c r="E47" s="5"/>
      <c r="F47" s="5"/>
      <c r="G47" s="5"/>
      <c r="H47" s="5"/>
      <c r="I47" s="5"/>
      <c r="J47" s="5"/>
      <c r="K47" s="5"/>
      <c r="L47" s="5"/>
      <c r="M47" s="5"/>
      <c r="N47" s="5"/>
      <c r="O47" s="5"/>
      <c r="P47" s="5"/>
    </row>
    <row r="48" spans="1:16" ht="123.75" customHeight="1" x14ac:dyDescent="0.2">
      <c r="A48" s="202" t="s">
        <v>3624</v>
      </c>
      <c r="B48" s="404" t="s">
        <v>3625</v>
      </c>
      <c r="C48" s="403"/>
      <c r="D48" s="5"/>
      <c r="E48" s="5"/>
      <c r="F48" s="5"/>
      <c r="G48" s="5"/>
      <c r="H48" s="5"/>
      <c r="I48" s="5"/>
      <c r="J48" s="5"/>
      <c r="K48" s="5"/>
      <c r="L48" s="5"/>
      <c r="M48" s="5"/>
      <c r="N48" s="5"/>
      <c r="O48" s="5"/>
      <c r="P48" s="5"/>
    </row>
    <row r="49" spans="1:16" ht="34.5" customHeight="1" x14ac:dyDescent="0.2">
      <c r="A49" s="202" t="s">
        <v>3626</v>
      </c>
      <c r="B49" s="402" t="s">
        <v>3627</v>
      </c>
      <c r="C49" s="403"/>
      <c r="D49" s="5"/>
      <c r="E49" s="5"/>
      <c r="F49" s="5"/>
      <c r="G49" s="5"/>
      <c r="H49" s="5"/>
      <c r="I49" s="5"/>
      <c r="J49" s="5"/>
      <c r="K49" s="5"/>
      <c r="L49" s="5"/>
      <c r="M49" s="5"/>
      <c r="N49" s="5"/>
      <c r="O49" s="5"/>
      <c r="P49" s="5"/>
    </row>
    <row r="50" spans="1:16" ht="34.5" customHeight="1" x14ac:dyDescent="0.2">
      <c r="A50" s="202" t="s">
        <v>3628</v>
      </c>
      <c r="B50" s="402" t="s">
        <v>3629</v>
      </c>
      <c r="C50" s="403"/>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7" t="s">
        <v>3635</v>
      </c>
      <c r="C53" s="408"/>
      <c r="D53" s="5"/>
      <c r="E53" s="5"/>
      <c r="F53" s="5"/>
      <c r="G53" s="5"/>
      <c r="H53" s="5"/>
      <c r="I53" s="5"/>
      <c r="J53" s="5"/>
      <c r="K53" s="5"/>
      <c r="L53" s="5"/>
      <c r="M53" s="5"/>
      <c r="N53" s="5"/>
      <c r="O53" s="5"/>
      <c r="P53" s="5"/>
    </row>
    <row r="54" spans="1:16" ht="31.5" customHeight="1" x14ac:dyDescent="0.2">
      <c r="A54" s="224" t="s">
        <v>3636</v>
      </c>
      <c r="B54" s="407" t="s">
        <v>3637</v>
      </c>
      <c r="C54" s="408"/>
      <c r="D54" s="5"/>
      <c r="E54" s="5"/>
      <c r="F54" s="5"/>
      <c r="G54" s="5"/>
      <c r="H54" s="5"/>
      <c r="I54" s="5"/>
      <c r="J54" s="5"/>
      <c r="K54" s="5"/>
      <c r="L54" s="5"/>
      <c r="M54" s="5"/>
      <c r="N54" s="5"/>
      <c r="O54" s="5"/>
      <c r="P54" s="5"/>
    </row>
    <row r="55" spans="1:16" ht="54.6" customHeight="1" x14ac:dyDescent="0.2">
      <c r="A55" s="224" t="s">
        <v>3638</v>
      </c>
      <c r="B55" s="407" t="s">
        <v>3639</v>
      </c>
      <c r="C55" s="408"/>
      <c r="D55" s="5"/>
      <c r="E55" s="5"/>
      <c r="F55" s="5"/>
      <c r="G55" s="5"/>
      <c r="H55" s="5"/>
      <c r="I55" s="5"/>
      <c r="J55" s="5"/>
      <c r="K55" s="5"/>
      <c r="L55" s="5"/>
      <c r="M55" s="5"/>
      <c r="N55" s="5"/>
      <c r="O55" s="5"/>
      <c r="P55" s="5"/>
    </row>
    <row r="56" spans="1:16" ht="54.6" customHeight="1" x14ac:dyDescent="0.2">
      <c r="A56" s="224" t="s">
        <v>3640</v>
      </c>
      <c r="B56" s="407" t="s">
        <v>3641</v>
      </c>
      <c r="C56" s="408"/>
      <c r="D56" s="5"/>
      <c r="E56" s="5"/>
      <c r="F56" s="5"/>
      <c r="G56" s="5"/>
      <c r="H56" s="5"/>
      <c r="I56" s="5"/>
      <c r="J56" s="5"/>
      <c r="K56" s="5"/>
      <c r="L56" s="5"/>
      <c r="M56" s="5"/>
      <c r="N56" s="5"/>
      <c r="O56" s="5"/>
      <c r="P56" s="5"/>
    </row>
    <row r="57" spans="1:16" ht="54" customHeight="1" x14ac:dyDescent="0.2">
      <c r="A57" s="224" t="s">
        <v>3642</v>
      </c>
      <c r="B57" s="407" t="s">
        <v>3643</v>
      </c>
      <c r="C57" s="408"/>
      <c r="D57" s="5"/>
      <c r="E57" s="5"/>
      <c r="F57" s="5"/>
      <c r="G57" s="5"/>
      <c r="H57" s="5"/>
      <c r="I57" s="5"/>
      <c r="J57" s="5"/>
      <c r="K57" s="5"/>
      <c r="L57" s="5"/>
      <c r="M57" s="5"/>
      <c r="N57" s="5"/>
      <c r="O57" s="5"/>
      <c r="P57" s="5"/>
    </row>
    <row r="58" spans="1:16" ht="31.15" customHeight="1" x14ac:dyDescent="0.2">
      <c r="A58" s="270" t="s">
        <v>3644</v>
      </c>
      <c r="B58" s="400" t="s">
        <v>3645</v>
      </c>
      <c r="C58" s="401"/>
      <c r="D58" s="5"/>
      <c r="E58" s="5"/>
      <c r="F58" s="5"/>
      <c r="G58" s="5"/>
      <c r="H58" s="5"/>
      <c r="I58" s="5"/>
      <c r="J58" s="5"/>
      <c r="K58" s="5"/>
      <c r="L58" s="5"/>
      <c r="M58" s="5"/>
      <c r="N58" s="5"/>
      <c r="O58" s="5"/>
      <c r="P58" s="5"/>
    </row>
    <row r="59" spans="1:16" ht="46.5" customHeight="1" x14ac:dyDescent="0.2">
      <c r="A59" s="302" t="s">
        <v>3646</v>
      </c>
      <c r="B59" s="392" t="s">
        <v>3647</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9"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30988</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37</v>
      </c>
      <c r="G12" s="326"/>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62"/>
      <c r="F13" s="359" t="s">
        <v>41</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42" t="s">
        <v>43</v>
      </c>
      <c r="C16" s="363"/>
      <c r="D16" s="363"/>
      <c r="E16" s="363"/>
      <c r="F16" s="344"/>
      <c r="G16" s="201" t="s">
        <v>44</v>
      </c>
      <c r="H16" s="265" t="s">
        <v>45</v>
      </c>
      <c r="I16" s="266" t="s">
        <v>46</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467797.44999999995</v>
      </c>
      <c r="I17" s="275">
        <f>'PR-RAS'!E6</f>
        <v>591240.51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386053.10000000003</v>
      </c>
      <c r="I18" s="275">
        <f>'PR-RAS'!E152</f>
        <v>503609.62000000005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20660.830000000056</v>
      </c>
      <c r="I20" s="275">
        <f>'PR-RAS'!E650</f>
        <v>23871.130000000048</v>
      </c>
      <c r="J20" s="5"/>
      <c r="K20" s="5"/>
      <c r="L20" s="5"/>
      <c r="M20" s="5"/>
      <c r="N20" s="5"/>
      <c r="O20" s="5"/>
      <c r="P20" s="5"/>
      <c r="Q20" s="5"/>
      <c r="R20" s="5"/>
      <c r="S20" s="5"/>
      <c r="T20" s="5"/>
      <c r="U20" s="5"/>
      <c r="V20" s="5"/>
      <c r="W20" s="5"/>
    </row>
    <row r="21" spans="1:23" ht="29.25" customHeight="1" x14ac:dyDescent="0.2">
      <c r="A21" s="200" t="s">
        <v>42</v>
      </c>
      <c r="B21" s="342" t="s">
        <v>43</v>
      </c>
      <c r="C21" s="343"/>
      <c r="D21" s="343"/>
      <c r="E21" s="343"/>
      <c r="F21" s="344"/>
      <c r="G21" s="201" t="s">
        <v>44</v>
      </c>
      <c r="H21" s="265" t="s">
        <v>47</v>
      </c>
      <c r="I21" s="266" t="s">
        <v>48</v>
      </c>
      <c r="J21" s="5"/>
      <c r="K21" s="5"/>
      <c r="L21" s="5"/>
      <c r="M21" s="5"/>
      <c r="N21" s="5"/>
      <c r="O21" s="5"/>
      <c r="P21" s="5"/>
      <c r="Q21" s="5"/>
      <c r="R21" s="5"/>
      <c r="S21" s="5"/>
      <c r="T21" s="5"/>
      <c r="U21" s="5"/>
      <c r="V21" s="5"/>
      <c r="W21" s="5"/>
    </row>
    <row r="22" spans="1:23" ht="12.75" customHeight="1" x14ac:dyDescent="0.2">
      <c r="A22" s="339" t="s">
        <v>31</v>
      </c>
      <c r="B22" s="358" t="str">
        <f>BILANCA!B7</f>
        <v>Nefinancijska imovina (šifre 01+02+03+04+05+06)</v>
      </c>
      <c r="C22" s="354"/>
      <c r="D22" s="354"/>
      <c r="E22" s="354"/>
      <c r="F22" s="355"/>
      <c r="G22" s="126" t="str">
        <f>BILANCA!C7</f>
        <v>B002</v>
      </c>
      <c r="H22" s="275">
        <f>BILANCA!D7</f>
        <v>508408.91000000003</v>
      </c>
      <c r="I22" s="275">
        <f>BILANCA!E7</f>
        <v>578255.54999999981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10658.89</v>
      </c>
      <c r="I23" s="275">
        <f>BILANCA!E69</f>
        <v>17386.8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31319.719999999998</v>
      </c>
      <c r="I24" s="275">
        <f>BILANCA!E177</f>
        <v>41257.93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487748.07999999996</v>
      </c>
      <c r="I25" s="275">
        <f>BILANCA!E251</f>
        <v>554384.42000000004</v>
      </c>
      <c r="J25" s="5"/>
      <c r="K25" s="5"/>
      <c r="L25" s="5"/>
      <c r="M25" s="5"/>
      <c r="N25" s="5"/>
      <c r="O25" s="5"/>
      <c r="P25" s="5"/>
      <c r="Q25" s="5"/>
      <c r="R25" s="5"/>
      <c r="S25" s="5"/>
      <c r="T25" s="5"/>
      <c r="U25" s="5"/>
      <c r="V25" s="5"/>
      <c r="W25" s="5"/>
    </row>
    <row r="26" spans="1:23" ht="48" x14ac:dyDescent="0.2">
      <c r="A26" s="200" t="s">
        <v>42</v>
      </c>
      <c r="B26" s="342" t="s">
        <v>43</v>
      </c>
      <c r="C26" s="343"/>
      <c r="D26" s="343"/>
      <c r="E26" s="343"/>
      <c r="F26" s="344"/>
      <c r="G26" s="201" t="s">
        <v>44</v>
      </c>
      <c r="H26" s="265" t="s">
        <v>45</v>
      </c>
      <c r="I26" s="266" t="s">
        <v>46</v>
      </c>
      <c r="J26" s="5"/>
      <c r="K26" s="5"/>
      <c r="L26" s="5"/>
      <c r="M26" s="5"/>
      <c r="N26" s="5"/>
      <c r="O26" s="5"/>
      <c r="P26" s="5"/>
      <c r="Q26" s="5"/>
      <c r="R26" s="5"/>
      <c r="S26" s="5"/>
      <c r="T26" s="5"/>
      <c r="U26" s="5"/>
      <c r="V26" s="5"/>
      <c r="W26" s="5"/>
    </row>
    <row r="27" spans="1:23" ht="12.75" customHeight="1" x14ac:dyDescent="0.2">
      <c r="A27" s="339" t="s">
        <v>49</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466718.76</v>
      </c>
      <c r="I31" s="275">
        <f>'RAS-funkcijski'!E141</f>
        <v>594450.81000000006</v>
      </c>
      <c r="J31" s="5"/>
      <c r="K31" s="5"/>
      <c r="L31" s="5"/>
      <c r="M31" s="5"/>
      <c r="N31" s="5"/>
      <c r="O31" s="5"/>
      <c r="P31" s="5"/>
      <c r="Q31" s="5"/>
      <c r="R31" s="5"/>
      <c r="S31" s="5"/>
      <c r="T31" s="5"/>
      <c r="U31" s="5"/>
      <c r="V31" s="5"/>
      <c r="W31" s="5"/>
    </row>
    <row r="32" spans="1:23" ht="29.25" customHeight="1" x14ac:dyDescent="0.2">
      <c r="A32" s="200" t="s">
        <v>42</v>
      </c>
      <c r="B32" s="342" t="s">
        <v>43</v>
      </c>
      <c r="C32" s="343"/>
      <c r="D32" s="343"/>
      <c r="E32" s="343"/>
      <c r="F32" s="344"/>
      <c r="G32" s="201" t="s">
        <v>44</v>
      </c>
      <c r="H32" s="265" t="s">
        <v>50</v>
      </c>
      <c r="I32" s="266" t="s">
        <v>51</v>
      </c>
      <c r="J32" s="5"/>
      <c r="K32" s="5"/>
      <c r="L32" s="5"/>
      <c r="M32" s="5"/>
      <c r="N32" s="5"/>
      <c r="O32" s="5"/>
      <c r="P32" s="5"/>
      <c r="Q32" s="5"/>
      <c r="R32" s="5"/>
      <c r="S32" s="5"/>
      <c r="T32" s="5"/>
      <c r="U32" s="5"/>
      <c r="V32" s="5"/>
      <c r="W32" s="5"/>
    </row>
    <row r="33" spans="1:23" ht="12.75" customHeight="1" x14ac:dyDescent="0.2">
      <c r="A33" s="339" t="s">
        <v>35</v>
      </c>
      <c r="B33" s="353" t="str">
        <f>'P-VRIO'!B5</f>
        <v>Promjene u vrijednosti i obujmu imovine (šifre 91511+91512)</v>
      </c>
      <c r="C33" s="354"/>
      <c r="D33" s="354"/>
      <c r="E33" s="354"/>
      <c r="F33" s="355"/>
      <c r="G33" s="126" t="str">
        <f>'P-VRIO'!C5</f>
        <v>9151</v>
      </c>
      <c r="H33" s="275">
        <f>'P-VRIO'!D5</f>
        <v>0</v>
      </c>
      <c r="I33" s="275">
        <f>'P-VRIO'!E5</f>
        <v>20994.55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42" t="s">
        <v>43</v>
      </c>
      <c r="C37" s="343"/>
      <c r="D37" s="343"/>
      <c r="E37" s="343"/>
      <c r="F37" s="344"/>
      <c r="G37" s="201" t="s">
        <v>44</v>
      </c>
      <c r="H37" s="265" t="s">
        <v>47</v>
      </c>
      <c r="I37" s="266" t="s">
        <v>52</v>
      </c>
      <c r="J37" s="5"/>
      <c r="K37" s="5"/>
      <c r="L37" s="5"/>
      <c r="M37" s="5"/>
      <c r="N37" s="5"/>
      <c r="O37" s="5"/>
      <c r="P37" s="5"/>
      <c r="Q37" s="5"/>
      <c r="R37" s="5"/>
      <c r="S37" s="5"/>
      <c r="T37" s="5"/>
      <c r="U37" s="5"/>
      <c r="V37" s="5"/>
      <c r="W37" s="5"/>
    </row>
    <row r="38" spans="1:23" ht="12.75" customHeight="1" x14ac:dyDescent="0.2">
      <c r="A38" s="339" t="s">
        <v>36</v>
      </c>
      <c r="B38" s="358" t="str">
        <f>OBVEZE!B5</f>
        <v>Stanje obveza 1. siječnja (=stanju obveza iz Izvještaja o obvezama na 31. prosinca prethodne godine)</v>
      </c>
      <c r="C38" s="354"/>
      <c r="D38" s="354"/>
      <c r="E38" s="354"/>
      <c r="F38" s="355"/>
      <c r="G38" s="126" t="str">
        <f>OBVEZE!C5</f>
        <v>V001</v>
      </c>
      <c r="H38" s="275">
        <f>OBVEZE!D5</f>
        <v>31319.72</v>
      </c>
      <c r="I38" s="275" t="s">
        <v>53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53</v>
      </c>
      <c r="I39" s="275">
        <f>OBVEZE!D44</f>
        <v>41257.929999999935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53</v>
      </c>
      <c r="I41" s="276">
        <f>OBVEZE!D104</f>
        <v>41257.93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54</v>
      </c>
      <c r="F44" s="345"/>
      <c r="G44" s="229"/>
      <c r="H44" s="346" t="s">
        <v>55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43" zoomScaleNormal="100" workbookViewId="0">
      <selection activeCell="E658" sqref="E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467797.44999999995</v>
      </c>
      <c r="E6" s="60">
        <f>E7+E43+E49+E82+E106+E125+E134+E140</f>
        <v>591240.51</v>
      </c>
      <c r="F6" s="45">
        <f t="shared" ref="F6:F132" si="0">IF(D6&lt;&gt;0,IF(E6/D6&gt;=100,"&gt;&gt;100",E6/D6*100),"-")</f>
        <v>126.38814298795344</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238417.5</v>
      </c>
      <c r="E49" s="60">
        <f>E50+E53+E58+E61+E64+E68+E71+E74+E77</f>
        <v>298837</v>
      </c>
      <c r="F49" s="45">
        <f t="shared" si="0"/>
        <v>125.34188975222035</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238417.5</v>
      </c>
      <c r="E68" s="60">
        <f t="shared" si="11"/>
        <v>298837</v>
      </c>
      <c r="F68" s="45">
        <f t="shared" si="0"/>
        <v>125.34188975222035</v>
      </c>
    </row>
    <row r="69" spans="1:6" ht="12.75" customHeight="1" x14ac:dyDescent="0.2">
      <c r="A69" s="63" t="s">
        <v>189</v>
      </c>
      <c r="B69" s="64" t="s">
        <v>190</v>
      </c>
      <c r="C69" s="247" t="s">
        <v>189</v>
      </c>
      <c r="D69" s="194">
        <v>179152.5</v>
      </c>
      <c r="E69" s="194">
        <v>231172</v>
      </c>
      <c r="F69" s="45">
        <f t="shared" si="0"/>
        <v>129.03643543908123</v>
      </c>
    </row>
    <row r="70" spans="1:6" ht="24" x14ac:dyDescent="0.2">
      <c r="A70" s="63" t="s">
        <v>191</v>
      </c>
      <c r="B70" s="64" t="s">
        <v>192</v>
      </c>
      <c r="C70" s="247" t="s">
        <v>191</v>
      </c>
      <c r="D70" s="194">
        <v>59265</v>
      </c>
      <c r="E70" s="194">
        <v>67665</v>
      </c>
      <c r="F70" s="45">
        <f t="shared" si="0"/>
        <v>114.17362692989117</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0</v>
      </c>
      <c r="E82" s="60">
        <f t="shared" si="15"/>
        <v>0</v>
      </c>
      <c r="F82" s="45" t="str">
        <f t="shared" si="0"/>
        <v>-</v>
      </c>
    </row>
    <row r="83" spans="1:6" ht="12.75" customHeight="1" x14ac:dyDescent="0.2">
      <c r="A83" s="63">
        <v>641</v>
      </c>
      <c r="B83" s="64" t="s">
        <v>217</v>
      </c>
      <c r="C83" s="247" t="s">
        <v>218</v>
      </c>
      <c r="D83" s="60">
        <f t="shared" ref="D83:E83" si="16">SUM(D84:D90)</f>
        <v>0</v>
      </c>
      <c r="E83" s="60">
        <f t="shared" si="16"/>
        <v>0</v>
      </c>
      <c r="F83" s="45" t="str">
        <f t="shared" si="0"/>
        <v>-</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16028.78</v>
      </c>
      <c r="E106" s="60">
        <f>E107+E112+E120+E124</f>
        <v>17103.16</v>
      </c>
      <c r="F106" s="45">
        <f t="shared" si="0"/>
        <v>106.70281830557285</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16028.78</v>
      </c>
      <c r="E112" s="60">
        <f t="shared" si="20"/>
        <v>17103.16</v>
      </c>
      <c r="F112" s="45">
        <f t="shared" si="0"/>
        <v>106.70281830557285</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16028.78</v>
      </c>
      <c r="E117" s="194">
        <v>17103.16</v>
      </c>
      <c r="F117" s="45">
        <f t="shared" si="0"/>
        <v>106.70281830557285</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83.8</v>
      </c>
      <c r="E125" s="60">
        <f t="shared" si="22"/>
        <v>71.7</v>
      </c>
      <c r="F125" s="45">
        <f t="shared" si="0"/>
        <v>85.560859188544157</v>
      </c>
    </row>
    <row r="126" spans="1:6" ht="12.75" customHeight="1" x14ac:dyDescent="0.2">
      <c r="A126" s="63">
        <v>661</v>
      </c>
      <c r="B126" s="65" t="s">
        <v>303</v>
      </c>
      <c r="C126" s="247" t="s">
        <v>304</v>
      </c>
      <c r="D126" s="60">
        <f t="shared" ref="D126:E126" si="23">SUM(D127:D128)</f>
        <v>83.8</v>
      </c>
      <c r="E126" s="60">
        <f t="shared" si="23"/>
        <v>71.7</v>
      </c>
      <c r="F126" s="45">
        <f t="shared" si="0"/>
        <v>85.560859188544157</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83.8</v>
      </c>
      <c r="E128" s="194">
        <v>71.7</v>
      </c>
      <c r="F128" s="45">
        <f t="shared" si="0"/>
        <v>85.560859188544157</v>
      </c>
    </row>
    <row r="129" spans="1:6" ht="36" x14ac:dyDescent="0.2">
      <c r="A129" s="63">
        <v>663</v>
      </c>
      <c r="B129" s="182" t="s">
        <v>309</v>
      </c>
      <c r="C129" s="247" t="s">
        <v>310</v>
      </c>
      <c r="D129" s="60">
        <f t="shared" ref="D129:E129" si="24">SUM(D130:D133)</f>
        <v>0</v>
      </c>
      <c r="E129" s="60">
        <f t="shared" si="24"/>
        <v>0</v>
      </c>
      <c r="F129" s="45" t="str">
        <f t="shared" si="0"/>
        <v>-</v>
      </c>
    </row>
    <row r="130" spans="1:6" ht="12.75" customHeight="1" x14ac:dyDescent="0.2">
      <c r="A130" s="63">
        <v>6631</v>
      </c>
      <c r="B130" s="65" t="s">
        <v>311</v>
      </c>
      <c r="C130" s="247" t="s">
        <v>312</v>
      </c>
      <c r="D130" s="194">
        <v>0</v>
      </c>
      <c r="E130" s="194">
        <v>0</v>
      </c>
      <c r="F130" s="45" t="str">
        <f t="shared" si="0"/>
        <v>-</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213267.37</v>
      </c>
      <c r="E134" s="60">
        <f t="shared" si="25"/>
        <v>275228.65000000002</v>
      </c>
      <c r="F134" s="45">
        <f t="shared" ref="F134:F229" si="26">IF(D134&lt;&gt;0,IF(E134/D134&gt;=100,"&gt;&gt;100",E134/D134*100),"-")</f>
        <v>129.05333338147324</v>
      </c>
    </row>
    <row r="135" spans="1:6" ht="24" x14ac:dyDescent="0.2">
      <c r="A135" s="63">
        <v>671</v>
      </c>
      <c r="B135" s="182" t="s">
        <v>321</v>
      </c>
      <c r="C135" s="247" t="s">
        <v>322</v>
      </c>
      <c r="D135" s="60">
        <f t="shared" ref="D135:E135" si="27">SUM(D136:D138)</f>
        <v>213267.37</v>
      </c>
      <c r="E135" s="60">
        <f t="shared" si="27"/>
        <v>275228.65000000002</v>
      </c>
      <c r="F135" s="45">
        <f t="shared" si="26"/>
        <v>129.05333338147324</v>
      </c>
    </row>
    <row r="136" spans="1:6" ht="12.75" customHeight="1" x14ac:dyDescent="0.2">
      <c r="A136" s="63">
        <v>6711</v>
      </c>
      <c r="B136" s="65" t="s">
        <v>323</v>
      </c>
      <c r="C136" s="247" t="s">
        <v>324</v>
      </c>
      <c r="D136" s="194">
        <v>200537.48</v>
      </c>
      <c r="E136" s="194">
        <v>260878.59</v>
      </c>
      <c r="F136" s="45">
        <f t="shared" si="26"/>
        <v>130.08969196182179</v>
      </c>
    </row>
    <row r="137" spans="1:6" ht="24" x14ac:dyDescent="0.2">
      <c r="A137" s="63">
        <v>6712</v>
      </c>
      <c r="B137" s="182" t="s">
        <v>325</v>
      </c>
      <c r="C137" s="247" t="s">
        <v>326</v>
      </c>
      <c r="D137" s="194">
        <v>12729.89</v>
      </c>
      <c r="E137" s="194">
        <v>14350.06</v>
      </c>
      <c r="F137" s="45">
        <f t="shared" si="26"/>
        <v>112.72728986660529</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386053.10000000003</v>
      </c>
      <c r="E152" s="60">
        <f>E153+E164+E202+E221+E230+E262+E273</f>
        <v>503609.62000000005</v>
      </c>
      <c r="F152" s="45">
        <f t="shared" si="26"/>
        <v>130.4508680282583</v>
      </c>
    </row>
    <row r="153" spans="1:6" ht="12.75" customHeight="1" x14ac:dyDescent="0.2">
      <c r="A153" s="63">
        <v>31</v>
      </c>
      <c r="B153" s="64" t="s">
        <v>356</v>
      </c>
      <c r="C153" s="247" t="s">
        <v>357</v>
      </c>
      <c r="D153" s="60">
        <f t="shared" ref="D153:E153" si="30">D154+D159+D160</f>
        <v>306373.26</v>
      </c>
      <c r="E153" s="60">
        <f t="shared" si="30"/>
        <v>400353.28000000003</v>
      </c>
      <c r="F153" s="45">
        <f t="shared" si="26"/>
        <v>130.67500734235097</v>
      </c>
    </row>
    <row r="154" spans="1:6" ht="12.75" customHeight="1" x14ac:dyDescent="0.2">
      <c r="A154" s="63">
        <v>311</v>
      </c>
      <c r="B154" s="64" t="s">
        <v>358</v>
      </c>
      <c r="C154" s="247" t="s">
        <v>359</v>
      </c>
      <c r="D154" s="60">
        <f t="shared" ref="D154:E154" si="31">SUM(D155:D158)</f>
        <v>233985.53</v>
      </c>
      <c r="E154" s="60">
        <f t="shared" si="31"/>
        <v>319561.65000000002</v>
      </c>
      <c r="F154" s="45">
        <f t="shared" si="26"/>
        <v>136.57325305543469</v>
      </c>
    </row>
    <row r="155" spans="1:6" ht="12.75" customHeight="1" x14ac:dyDescent="0.2">
      <c r="A155" s="63">
        <v>3111</v>
      </c>
      <c r="B155" s="64" t="s">
        <v>360</v>
      </c>
      <c r="C155" s="247" t="s">
        <v>361</v>
      </c>
      <c r="D155" s="194">
        <v>233985.53</v>
      </c>
      <c r="E155" s="194">
        <v>319561.65000000002</v>
      </c>
      <c r="F155" s="45">
        <f t="shared" si="26"/>
        <v>136.57325305543469</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33821.97</v>
      </c>
      <c r="E159" s="194">
        <v>28880.7</v>
      </c>
      <c r="F159" s="45">
        <f t="shared" si="26"/>
        <v>85.390354257898053</v>
      </c>
    </row>
    <row r="160" spans="1:6" ht="12.75" customHeight="1" x14ac:dyDescent="0.2">
      <c r="A160" s="63">
        <v>313</v>
      </c>
      <c r="B160" s="65" t="s">
        <v>370</v>
      </c>
      <c r="C160" s="247" t="s">
        <v>371</v>
      </c>
      <c r="D160" s="60">
        <f t="shared" ref="D160:E160" si="32">SUM(D161:D163)</f>
        <v>38565.760000000002</v>
      </c>
      <c r="E160" s="60">
        <f t="shared" si="32"/>
        <v>51910.93</v>
      </c>
      <c r="F160" s="45">
        <f t="shared" si="26"/>
        <v>134.60367434740039</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38565.760000000002</v>
      </c>
      <c r="E162" s="194">
        <v>51910.93</v>
      </c>
      <c r="F162" s="45">
        <f t="shared" si="26"/>
        <v>134.60367434740039</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79679.840000000011</v>
      </c>
      <c r="E164" s="60">
        <f>E165+E170+E178+E188+E189+E194</f>
        <v>103256.34000000001</v>
      </c>
      <c r="F164" s="45">
        <f t="shared" si="26"/>
        <v>129.58904033943844</v>
      </c>
    </row>
    <row r="165" spans="1:6" ht="12.75" customHeight="1" x14ac:dyDescent="0.2">
      <c r="A165" s="63">
        <v>321</v>
      </c>
      <c r="B165" s="64" t="s">
        <v>380</v>
      </c>
      <c r="C165" s="247" t="s">
        <v>381</v>
      </c>
      <c r="D165" s="60">
        <f t="shared" ref="D165:E165" si="33">SUM(D166:D169)</f>
        <v>8969.58</v>
      </c>
      <c r="E165" s="60">
        <f t="shared" si="33"/>
        <v>13044.07</v>
      </c>
      <c r="F165" s="45">
        <f t="shared" si="26"/>
        <v>145.42564980746033</v>
      </c>
    </row>
    <row r="166" spans="1:6" ht="12.75" customHeight="1" x14ac:dyDescent="0.2">
      <c r="A166" s="63">
        <v>3211</v>
      </c>
      <c r="B166" s="64" t="s">
        <v>382</v>
      </c>
      <c r="C166" s="247" t="s">
        <v>383</v>
      </c>
      <c r="D166" s="194">
        <v>1468.25</v>
      </c>
      <c r="E166" s="194">
        <v>2237.67</v>
      </c>
      <c r="F166" s="45">
        <f t="shared" si="26"/>
        <v>152.40388217265453</v>
      </c>
    </row>
    <row r="167" spans="1:6" ht="12.75" customHeight="1" x14ac:dyDescent="0.2">
      <c r="A167" s="63">
        <v>3212</v>
      </c>
      <c r="B167" s="64" t="s">
        <v>384</v>
      </c>
      <c r="C167" s="247" t="s">
        <v>385</v>
      </c>
      <c r="D167" s="194">
        <v>6212.83</v>
      </c>
      <c r="E167" s="194">
        <v>8314.15</v>
      </c>
      <c r="F167" s="45">
        <f t="shared" si="26"/>
        <v>133.82226779100668</v>
      </c>
    </row>
    <row r="168" spans="1:6" ht="12.75" customHeight="1" x14ac:dyDescent="0.2">
      <c r="A168" s="63">
        <v>3213</v>
      </c>
      <c r="B168" s="64" t="s">
        <v>386</v>
      </c>
      <c r="C168" s="247" t="s">
        <v>387</v>
      </c>
      <c r="D168" s="194">
        <v>660</v>
      </c>
      <c r="E168" s="194">
        <v>1801.25</v>
      </c>
      <c r="F168" s="45">
        <f t="shared" si="26"/>
        <v>272.91666666666663</v>
      </c>
    </row>
    <row r="169" spans="1:6" ht="12.75" customHeight="1" x14ac:dyDescent="0.2">
      <c r="A169" s="63">
        <v>3214</v>
      </c>
      <c r="B169" s="64" t="s">
        <v>388</v>
      </c>
      <c r="C169" s="247" t="s">
        <v>389</v>
      </c>
      <c r="D169" s="194">
        <v>628.5</v>
      </c>
      <c r="E169" s="194">
        <v>691</v>
      </c>
      <c r="F169" s="45">
        <f t="shared" si="26"/>
        <v>109.94431185361972</v>
      </c>
    </row>
    <row r="170" spans="1:6" ht="12.75" customHeight="1" x14ac:dyDescent="0.2">
      <c r="A170" s="63">
        <v>322</v>
      </c>
      <c r="B170" s="64" t="s">
        <v>390</v>
      </c>
      <c r="C170" s="247" t="s">
        <v>391</v>
      </c>
      <c r="D170" s="60">
        <f t="shared" ref="D170:E170" si="34">SUM(D171:D177)</f>
        <v>21471.279999999999</v>
      </c>
      <c r="E170" s="60">
        <f t="shared" si="34"/>
        <v>21507.67</v>
      </c>
      <c r="F170" s="45">
        <f t="shared" si="26"/>
        <v>100.16948221065533</v>
      </c>
    </row>
    <row r="171" spans="1:6" ht="12.75" customHeight="1" x14ac:dyDescent="0.2">
      <c r="A171" s="63">
        <v>3221</v>
      </c>
      <c r="B171" s="64" t="s">
        <v>392</v>
      </c>
      <c r="C171" s="247" t="s">
        <v>393</v>
      </c>
      <c r="D171" s="194">
        <v>14358.02</v>
      </c>
      <c r="E171" s="194">
        <v>14335.56</v>
      </c>
      <c r="F171" s="45">
        <f t="shared" si="26"/>
        <v>99.843571745964965</v>
      </c>
    </row>
    <row r="172" spans="1:6" ht="12.75" customHeight="1" x14ac:dyDescent="0.2">
      <c r="A172" s="63">
        <v>3222</v>
      </c>
      <c r="B172" s="64" t="s">
        <v>394</v>
      </c>
      <c r="C172" s="247" t="s">
        <v>395</v>
      </c>
      <c r="D172" s="194">
        <v>0</v>
      </c>
      <c r="E172" s="194">
        <v>0</v>
      </c>
      <c r="F172" s="45" t="str">
        <f t="shared" si="26"/>
        <v>-</v>
      </c>
    </row>
    <row r="173" spans="1:6" ht="12.75" customHeight="1" x14ac:dyDescent="0.2">
      <c r="A173" s="63">
        <v>3223</v>
      </c>
      <c r="B173" s="65" t="s">
        <v>396</v>
      </c>
      <c r="C173" s="247" t="s">
        <v>397</v>
      </c>
      <c r="D173" s="194">
        <v>7113.26</v>
      </c>
      <c r="E173" s="194">
        <v>7172.11</v>
      </c>
      <c r="F173" s="45">
        <f t="shared" si="26"/>
        <v>100.8273281167847</v>
      </c>
    </row>
    <row r="174" spans="1:6" ht="12.75" customHeight="1" x14ac:dyDescent="0.2">
      <c r="A174" s="63">
        <v>3224</v>
      </c>
      <c r="B174" s="65" t="s">
        <v>398</v>
      </c>
      <c r="C174" s="247" t="s">
        <v>399</v>
      </c>
      <c r="D174" s="194">
        <v>0</v>
      </c>
      <c r="E174" s="194">
        <v>0</v>
      </c>
      <c r="F174" s="45" t="str">
        <f t="shared" si="26"/>
        <v>-</v>
      </c>
    </row>
    <row r="175" spans="1:6" ht="12.75" customHeight="1" x14ac:dyDescent="0.2">
      <c r="A175" s="63">
        <v>3225</v>
      </c>
      <c r="B175" s="65" t="s">
        <v>400</v>
      </c>
      <c r="C175" s="247" t="s">
        <v>401</v>
      </c>
      <c r="D175" s="194">
        <v>0</v>
      </c>
      <c r="E175" s="194">
        <v>0</v>
      </c>
      <c r="F175" s="45" t="str">
        <f t="shared" si="26"/>
        <v>-</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0</v>
      </c>
      <c r="E177" s="194">
        <v>0</v>
      </c>
      <c r="F177" s="45" t="str">
        <f t="shared" si="26"/>
        <v>-</v>
      </c>
    </row>
    <row r="178" spans="1:6" ht="12.75" customHeight="1" x14ac:dyDescent="0.2">
      <c r="A178" s="63">
        <v>323</v>
      </c>
      <c r="B178" s="65" t="s">
        <v>406</v>
      </c>
      <c r="C178" s="247" t="s">
        <v>407</v>
      </c>
      <c r="D178" s="60">
        <f t="shared" ref="D178:E178" si="35">SUM(D179:D187)</f>
        <v>36635.100000000006</v>
      </c>
      <c r="E178" s="60">
        <f t="shared" si="35"/>
        <v>55425.33</v>
      </c>
      <c r="F178" s="45">
        <f t="shared" si="26"/>
        <v>151.29023805039427</v>
      </c>
    </row>
    <row r="179" spans="1:6" ht="12.75" customHeight="1" x14ac:dyDescent="0.2">
      <c r="A179" s="63">
        <v>3231</v>
      </c>
      <c r="B179" s="65" t="s">
        <v>408</v>
      </c>
      <c r="C179" s="247" t="s">
        <v>409</v>
      </c>
      <c r="D179" s="194">
        <v>3820.58</v>
      </c>
      <c r="E179" s="194">
        <v>3360.48</v>
      </c>
      <c r="F179" s="45">
        <f t="shared" si="26"/>
        <v>87.957325851048793</v>
      </c>
    </row>
    <row r="180" spans="1:6" ht="12.75" customHeight="1" x14ac:dyDescent="0.2">
      <c r="A180" s="63">
        <v>3232</v>
      </c>
      <c r="B180" s="65" t="s">
        <v>410</v>
      </c>
      <c r="C180" s="247" t="s">
        <v>411</v>
      </c>
      <c r="D180" s="194">
        <v>9699.01</v>
      </c>
      <c r="E180" s="194">
        <v>12184.41</v>
      </c>
      <c r="F180" s="45">
        <f t="shared" si="26"/>
        <v>125.62529577761028</v>
      </c>
    </row>
    <row r="181" spans="1:6" ht="12.75" customHeight="1" x14ac:dyDescent="0.2">
      <c r="A181" s="63">
        <v>3233</v>
      </c>
      <c r="B181" s="65" t="s">
        <v>412</v>
      </c>
      <c r="C181" s="247" t="s">
        <v>413</v>
      </c>
      <c r="D181" s="194">
        <v>2554.83</v>
      </c>
      <c r="E181" s="194">
        <v>637.20000000000005</v>
      </c>
      <c r="F181" s="45">
        <f t="shared" si="26"/>
        <v>24.940994117025401</v>
      </c>
    </row>
    <row r="182" spans="1:6" ht="12.75" customHeight="1" x14ac:dyDescent="0.2">
      <c r="A182" s="63">
        <v>3234</v>
      </c>
      <c r="B182" s="65" t="s">
        <v>414</v>
      </c>
      <c r="C182" s="247" t="s">
        <v>415</v>
      </c>
      <c r="D182" s="194">
        <v>870.23</v>
      </c>
      <c r="E182" s="194">
        <v>819.42</v>
      </c>
      <c r="F182" s="45">
        <f t="shared" si="26"/>
        <v>94.161313675694927</v>
      </c>
    </row>
    <row r="183" spans="1:6" ht="12.75" customHeight="1" x14ac:dyDescent="0.2">
      <c r="A183" s="63">
        <v>3235</v>
      </c>
      <c r="B183" s="64" t="s">
        <v>416</v>
      </c>
      <c r="C183" s="247" t="s">
        <v>417</v>
      </c>
      <c r="D183" s="194">
        <v>616.9</v>
      </c>
      <c r="E183" s="194">
        <v>756.42</v>
      </c>
      <c r="F183" s="45">
        <f t="shared" si="26"/>
        <v>122.61630734316743</v>
      </c>
    </row>
    <row r="184" spans="1:6" ht="12.75" customHeight="1" x14ac:dyDescent="0.2">
      <c r="A184" s="63">
        <v>3236</v>
      </c>
      <c r="B184" s="64" t="s">
        <v>418</v>
      </c>
      <c r="C184" s="247" t="s">
        <v>419</v>
      </c>
      <c r="D184" s="194">
        <v>0</v>
      </c>
      <c r="E184" s="194">
        <v>0</v>
      </c>
      <c r="F184" s="45" t="str">
        <f t="shared" si="26"/>
        <v>-</v>
      </c>
    </row>
    <row r="185" spans="1:6" ht="12.75" customHeight="1" x14ac:dyDescent="0.2">
      <c r="A185" s="63">
        <v>3237</v>
      </c>
      <c r="B185" s="64" t="s">
        <v>420</v>
      </c>
      <c r="C185" s="247" t="s">
        <v>421</v>
      </c>
      <c r="D185" s="194">
        <v>8299.93</v>
      </c>
      <c r="E185" s="194">
        <v>20774.07</v>
      </c>
      <c r="F185" s="45">
        <f t="shared" si="26"/>
        <v>250.29211089732081</v>
      </c>
    </row>
    <row r="186" spans="1:6" ht="12.75" customHeight="1" x14ac:dyDescent="0.2">
      <c r="A186" s="63">
        <v>3238</v>
      </c>
      <c r="B186" s="64" t="s">
        <v>422</v>
      </c>
      <c r="C186" s="247" t="s">
        <v>423</v>
      </c>
      <c r="D186" s="194">
        <v>0</v>
      </c>
      <c r="E186" s="194">
        <v>0</v>
      </c>
      <c r="F186" s="45" t="str">
        <f t="shared" si="26"/>
        <v>-</v>
      </c>
    </row>
    <row r="187" spans="1:6" ht="12.75" customHeight="1" x14ac:dyDescent="0.2">
      <c r="A187" s="63">
        <v>3239</v>
      </c>
      <c r="B187" s="64" t="s">
        <v>424</v>
      </c>
      <c r="C187" s="247" t="s">
        <v>425</v>
      </c>
      <c r="D187" s="194">
        <v>10773.62</v>
      </c>
      <c r="E187" s="194">
        <v>16893.330000000002</v>
      </c>
      <c r="F187" s="45">
        <f t="shared" si="26"/>
        <v>156.80272740267432</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12603.880000000001</v>
      </c>
      <c r="E194" s="60">
        <f t="shared" si="36"/>
        <v>13279.27</v>
      </c>
      <c r="F194" s="45">
        <f t="shared" si="26"/>
        <v>105.35858799036487</v>
      </c>
    </row>
    <row r="195" spans="1:6" ht="12.75" customHeight="1" x14ac:dyDescent="0.2">
      <c r="A195" s="63">
        <v>3291</v>
      </c>
      <c r="B195" s="183" t="s">
        <v>440</v>
      </c>
      <c r="C195" s="247" t="s">
        <v>441</v>
      </c>
      <c r="D195" s="194">
        <v>4283.55</v>
      </c>
      <c r="E195" s="194">
        <v>4886.28</v>
      </c>
      <c r="F195" s="45">
        <f t="shared" si="26"/>
        <v>114.07080575690722</v>
      </c>
    </row>
    <row r="196" spans="1:6" ht="12.75" customHeight="1" x14ac:dyDescent="0.2">
      <c r="A196" s="63">
        <v>3292</v>
      </c>
      <c r="B196" s="64" t="s">
        <v>442</v>
      </c>
      <c r="C196" s="247" t="s">
        <v>443</v>
      </c>
      <c r="D196" s="194">
        <v>2755.6</v>
      </c>
      <c r="E196" s="194">
        <v>2395.77</v>
      </c>
      <c r="F196" s="45">
        <f t="shared" si="26"/>
        <v>86.941863840905796</v>
      </c>
    </row>
    <row r="197" spans="1:6" ht="12.75" customHeight="1" x14ac:dyDescent="0.2">
      <c r="A197" s="63">
        <v>3293</v>
      </c>
      <c r="B197" s="64" t="s">
        <v>444</v>
      </c>
      <c r="C197" s="247" t="s">
        <v>445</v>
      </c>
      <c r="D197" s="194">
        <v>924.94</v>
      </c>
      <c r="E197" s="194">
        <v>558.84</v>
      </c>
      <c r="F197" s="45">
        <f t="shared" si="26"/>
        <v>60.419054208921665</v>
      </c>
    </row>
    <row r="198" spans="1:6" ht="12.75" customHeight="1" x14ac:dyDescent="0.2">
      <c r="A198" s="63">
        <v>3294</v>
      </c>
      <c r="B198" s="64" t="s">
        <v>446</v>
      </c>
      <c r="C198" s="247" t="s">
        <v>447</v>
      </c>
      <c r="D198" s="194">
        <v>0</v>
      </c>
      <c r="E198" s="194">
        <v>0</v>
      </c>
      <c r="F198" s="45" t="str">
        <f t="shared" si="26"/>
        <v>-</v>
      </c>
    </row>
    <row r="199" spans="1:6" ht="12.75" customHeight="1" x14ac:dyDescent="0.2">
      <c r="A199" s="63">
        <v>3295</v>
      </c>
      <c r="B199" s="64" t="s">
        <v>448</v>
      </c>
      <c r="C199" s="247" t="s">
        <v>449</v>
      </c>
      <c r="D199" s="194">
        <v>396.78</v>
      </c>
      <c r="E199" s="194"/>
      <c r="F199" s="45">
        <f t="shared" si="26"/>
        <v>0</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4243.01</v>
      </c>
      <c r="E201" s="194">
        <v>5438.38</v>
      </c>
      <c r="F201" s="45">
        <f t="shared" si="26"/>
        <v>128.1726887280492</v>
      </c>
    </row>
    <row r="202" spans="1:6" ht="12.75" customHeight="1" x14ac:dyDescent="0.2">
      <c r="A202" s="63">
        <v>34</v>
      </c>
      <c r="B202" s="183" t="s">
        <v>454</v>
      </c>
      <c r="C202" s="247" t="s">
        <v>455</v>
      </c>
      <c r="D202" s="60">
        <f t="shared" ref="D202:E202" si="37">D203+D208+D216</f>
        <v>0</v>
      </c>
      <c r="E202" s="60">
        <f t="shared" si="37"/>
        <v>0</v>
      </c>
      <c r="F202" s="45" t="str">
        <f t="shared" si="26"/>
        <v>-</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0</v>
      </c>
      <c r="E216" s="60">
        <f t="shared" si="40"/>
        <v>0</v>
      </c>
      <c r="F216" s="45" t="str">
        <f t="shared" si="26"/>
        <v>-</v>
      </c>
    </row>
    <row r="217" spans="1:6" ht="12.75" customHeight="1" x14ac:dyDescent="0.2">
      <c r="A217" s="63">
        <v>3431</v>
      </c>
      <c r="B217" s="182" t="s">
        <v>484</v>
      </c>
      <c r="C217" s="247" t="s">
        <v>485</v>
      </c>
      <c r="D217" s="194">
        <v>0</v>
      </c>
      <c r="E217" s="194">
        <v>0</v>
      </c>
      <c r="F217" s="45" t="str">
        <f t="shared" si="26"/>
        <v>-</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0</v>
      </c>
      <c r="E219" s="194">
        <v>0</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386053.10000000003</v>
      </c>
      <c r="E299" s="60">
        <f>E152-E297+E298</f>
        <v>503609.62000000005</v>
      </c>
      <c r="F299" s="45">
        <f t="shared" si="68"/>
        <v>130.4508680282583</v>
      </c>
    </row>
    <row r="300" spans="1:6" ht="12.75" customHeight="1" x14ac:dyDescent="0.2">
      <c r="A300" s="63" t="s">
        <v>630</v>
      </c>
      <c r="B300" s="64" t="s">
        <v>641</v>
      </c>
      <c r="C300" s="247" t="s">
        <v>642</v>
      </c>
      <c r="D300" s="60">
        <f>IF(D6&gt;=D299,D6-D299,0)</f>
        <v>81744.349999999919</v>
      </c>
      <c r="E300" s="60">
        <f>IF(E6&gt;=E299,E6-E299,0)</f>
        <v>87630.889999999956</v>
      </c>
      <c r="F300" s="45">
        <f t="shared" si="68"/>
        <v>107.20115824518763</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0</v>
      </c>
      <c r="E302" s="194">
        <v>0</v>
      </c>
      <c r="F302" s="45" t="str">
        <f t="shared" si="68"/>
        <v>-</v>
      </c>
    </row>
    <row r="303" spans="1:6" ht="12.75" customHeight="1" x14ac:dyDescent="0.2">
      <c r="A303" s="63">
        <v>92221</v>
      </c>
      <c r="B303" s="64" t="s">
        <v>647</v>
      </c>
      <c r="C303" s="247" t="s">
        <v>648</v>
      </c>
      <c r="D303" s="194">
        <v>21739.52</v>
      </c>
      <c r="E303" s="194">
        <v>20660.830000000002</v>
      </c>
      <c r="F303" s="45">
        <f t="shared" si="68"/>
        <v>95.038114916980703</v>
      </c>
    </row>
    <row r="304" spans="1:6" ht="12.75" customHeight="1" x14ac:dyDescent="0.2">
      <c r="A304" s="63">
        <v>96</v>
      </c>
      <c r="B304" s="220" t="s">
        <v>649</v>
      </c>
      <c r="C304" s="247" t="s">
        <v>650</v>
      </c>
      <c r="D304" s="194">
        <v>0</v>
      </c>
      <c r="E304" s="194">
        <v>0</v>
      </c>
      <c r="F304" s="45" t="str">
        <f t="shared" si="68"/>
        <v>-</v>
      </c>
    </row>
    <row r="305" spans="1:6" ht="12" x14ac:dyDescent="0.2">
      <c r="A305" s="63">
        <v>9661</v>
      </c>
      <c r="B305" s="220" t="s">
        <v>651</v>
      </c>
      <c r="C305" s="247" t="s">
        <v>652</v>
      </c>
      <c r="D305" s="194">
        <v>0</v>
      </c>
      <c r="E305" s="194">
        <v>0</v>
      </c>
      <c r="F305" s="45" t="str">
        <f t="shared" si="68"/>
        <v>-</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80665.66</v>
      </c>
      <c r="E360" s="60">
        <f t="shared" si="86"/>
        <v>90841.19</v>
      </c>
      <c r="F360" s="45">
        <f t="shared" si="72"/>
        <v>112.61445080843571</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80665.66</v>
      </c>
      <c r="E373" s="60">
        <f t="shared" si="90"/>
        <v>90841.19</v>
      </c>
      <c r="F373" s="45">
        <f t="shared" si="72"/>
        <v>112.61445080843571</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4956.3900000000003</v>
      </c>
      <c r="E379" s="60">
        <f t="shared" si="92"/>
        <v>10965.85</v>
      </c>
      <c r="F379" s="45">
        <f t="shared" si="72"/>
        <v>221.24671383809584</v>
      </c>
    </row>
    <row r="380" spans="1:6" ht="12.75" customHeight="1" x14ac:dyDescent="0.2">
      <c r="A380" s="63">
        <v>4221</v>
      </c>
      <c r="B380" s="64" t="s">
        <v>696</v>
      </c>
      <c r="C380" s="247" t="s">
        <v>788</v>
      </c>
      <c r="D380" s="194">
        <v>4956.3900000000003</v>
      </c>
      <c r="E380" s="194">
        <v>10965.85</v>
      </c>
      <c r="F380" s="45">
        <f t="shared" si="72"/>
        <v>221.24671383809584</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0</v>
      </c>
      <c r="E382" s="194">
        <v>0</v>
      </c>
      <c r="F382" s="45" t="str">
        <f t="shared" si="72"/>
        <v>-</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0</v>
      </c>
      <c r="E386" s="194">
        <v>0</v>
      </c>
      <c r="F386" s="45" t="str">
        <f t="shared" si="72"/>
        <v>-</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75709.27</v>
      </c>
      <c r="E393" s="60">
        <f t="shared" si="94"/>
        <v>79875.34</v>
      </c>
      <c r="F393" s="45">
        <f t="shared" si="72"/>
        <v>105.50272113309241</v>
      </c>
    </row>
    <row r="394" spans="1:6" ht="12.75" customHeight="1" x14ac:dyDescent="0.2">
      <c r="A394" s="63">
        <v>4241</v>
      </c>
      <c r="B394" s="64" t="s">
        <v>805</v>
      </c>
      <c r="C394" s="247" t="s">
        <v>806</v>
      </c>
      <c r="D394" s="194">
        <v>75709.27</v>
      </c>
      <c r="E394" s="194">
        <v>79875.34</v>
      </c>
      <c r="F394" s="45">
        <f t="shared" si="72"/>
        <v>105.50272113309241</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v>0</v>
      </c>
      <c r="E413" s="194">
        <v>0</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80665.66</v>
      </c>
      <c r="E418" s="60">
        <f t="shared" si="102"/>
        <v>90841.19</v>
      </c>
      <c r="F418" s="45">
        <f t="shared" si="72"/>
        <v>112.61445080843571</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467797.44999999995</v>
      </c>
      <c r="E422" s="60">
        <f>E6+E308</f>
        <v>591240.51</v>
      </c>
      <c r="F422" s="45">
        <f t="shared" si="72"/>
        <v>126.38814298795344</v>
      </c>
    </row>
    <row r="423" spans="1:6" ht="12.75" customHeight="1" x14ac:dyDescent="0.2">
      <c r="A423" s="63" t="s">
        <v>630</v>
      </c>
      <c r="B423" s="64" t="s">
        <v>853</v>
      </c>
      <c r="C423" s="247" t="s">
        <v>854</v>
      </c>
      <c r="D423" s="60">
        <f t="shared" ref="D423:E423" si="103">D299+D360</f>
        <v>466718.76</v>
      </c>
      <c r="E423" s="60">
        <f t="shared" si="103"/>
        <v>594450.81000000006</v>
      </c>
      <c r="F423" s="45">
        <f t="shared" si="72"/>
        <v>127.36809850968922</v>
      </c>
    </row>
    <row r="424" spans="1:6" ht="12.75" customHeight="1" x14ac:dyDescent="0.2">
      <c r="A424" s="63" t="s">
        <v>630</v>
      </c>
      <c r="B424" s="64" t="s">
        <v>855</v>
      </c>
      <c r="C424" s="247" t="s">
        <v>856</v>
      </c>
      <c r="D424" s="60">
        <f t="shared" ref="D424:E424" si="104">IF(D422&gt;=D423,D422-D423,0)</f>
        <v>1078.6899999999441</v>
      </c>
      <c r="E424" s="60">
        <f t="shared" si="104"/>
        <v>0</v>
      </c>
      <c r="F424" s="45">
        <f t="shared" si="72"/>
        <v>0</v>
      </c>
    </row>
    <row r="425" spans="1:6" ht="12.75" customHeight="1" x14ac:dyDescent="0.2">
      <c r="A425" s="63" t="s">
        <v>630</v>
      </c>
      <c r="B425" s="64" t="s">
        <v>857</v>
      </c>
      <c r="C425" s="247" t="s">
        <v>858</v>
      </c>
      <c r="D425" s="60">
        <f t="shared" ref="D425:E425" si="105">IF(D423&gt;=D422,D423-D422,0)</f>
        <v>0</v>
      </c>
      <c r="E425" s="60">
        <f t="shared" si="105"/>
        <v>3210.3000000000466</v>
      </c>
      <c r="F425" s="45" t="str">
        <f t="shared" si="72"/>
        <v>-</v>
      </c>
    </row>
    <row r="426" spans="1:6" ht="12.75" customHeight="1" x14ac:dyDescent="0.2">
      <c r="A426" s="251" t="s">
        <v>859</v>
      </c>
      <c r="B426" s="183" t="s">
        <v>860</v>
      </c>
      <c r="C426" s="252" t="s">
        <v>861</v>
      </c>
      <c r="D426" s="60">
        <f t="shared" ref="D426:E426" si="106">IF(D302-D303+D419-D420&gt;=0,D302-D303+D419-D420,0)</f>
        <v>0</v>
      </c>
      <c r="E426" s="60">
        <f t="shared" si="106"/>
        <v>0</v>
      </c>
      <c r="F426" s="45" t="str">
        <f t="shared" si="72"/>
        <v>-</v>
      </c>
    </row>
    <row r="427" spans="1:6" ht="12.75" customHeight="1" x14ac:dyDescent="0.2">
      <c r="A427" s="251" t="s">
        <v>859</v>
      </c>
      <c r="B427" s="64" t="s">
        <v>862</v>
      </c>
      <c r="C427" s="252" t="s">
        <v>863</v>
      </c>
      <c r="D427" s="60">
        <f t="shared" ref="D427:E427" si="107">IF(D303-D302+D420-D419&gt;=0,D303-D302+D420-D419,0)</f>
        <v>21739.52</v>
      </c>
      <c r="E427" s="60">
        <f t="shared" si="107"/>
        <v>20660.830000000002</v>
      </c>
      <c r="F427" s="45">
        <f t="shared" si="72"/>
        <v>95.038114916980703</v>
      </c>
    </row>
    <row r="428" spans="1:6" ht="24" x14ac:dyDescent="0.2">
      <c r="A428" s="249" t="s">
        <v>864</v>
      </c>
      <c r="B428" s="243" t="s">
        <v>865</v>
      </c>
      <c r="C428" s="250" t="s">
        <v>866</v>
      </c>
      <c r="D428" s="81">
        <f t="shared" ref="D428:E428" si="108">D304+D421</f>
        <v>0</v>
      </c>
      <c r="E428" s="81">
        <f t="shared" si="108"/>
        <v>0</v>
      </c>
      <c r="F428" s="61" t="str">
        <f t="shared" si="72"/>
        <v>-</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467797.44999999995</v>
      </c>
      <c r="E643" s="60">
        <f>E422+E430</f>
        <v>591240.51</v>
      </c>
      <c r="F643" s="45">
        <f t="shared" si="109"/>
        <v>126.38814298795344</v>
      </c>
    </row>
    <row r="644" spans="1:6" ht="12.75" customHeight="1" x14ac:dyDescent="0.2">
      <c r="A644" s="63" t="s">
        <v>630</v>
      </c>
      <c r="B644" s="64" t="s">
        <v>1286</v>
      </c>
      <c r="C644" s="247" t="s">
        <v>1287</v>
      </c>
      <c r="D644" s="60">
        <f>D423+D535</f>
        <v>466718.76</v>
      </c>
      <c r="E644" s="60">
        <f>E423+E535</f>
        <v>594450.81000000006</v>
      </c>
      <c r="F644" s="45">
        <f t="shared" si="109"/>
        <v>127.36809850968922</v>
      </c>
    </row>
    <row r="645" spans="1:6" ht="12.75" customHeight="1" x14ac:dyDescent="0.2">
      <c r="A645" s="63" t="s">
        <v>630</v>
      </c>
      <c r="B645" s="64" t="s">
        <v>1288</v>
      </c>
      <c r="C645" s="247" t="s">
        <v>1289</v>
      </c>
      <c r="D645" s="60">
        <f t="shared" ref="D645:E645" si="163">IF(D643&gt;=D644,D643-D644,0)</f>
        <v>1078.6899999999441</v>
      </c>
      <c r="E645" s="60">
        <f t="shared" si="163"/>
        <v>0</v>
      </c>
      <c r="F645" s="45">
        <f t="shared" si="109"/>
        <v>0</v>
      </c>
    </row>
    <row r="646" spans="1:6" ht="12.75" customHeight="1" x14ac:dyDescent="0.2">
      <c r="A646" s="63" t="s">
        <v>630</v>
      </c>
      <c r="B646" s="64" t="s">
        <v>1290</v>
      </c>
      <c r="C646" s="247" t="s">
        <v>1291</v>
      </c>
      <c r="D646" s="60">
        <f t="shared" ref="D646:E646" si="164">IF(D644&gt;=D643,D644-D643,0)</f>
        <v>0</v>
      </c>
      <c r="E646" s="60">
        <f t="shared" si="164"/>
        <v>3210.3000000000466</v>
      </c>
      <c r="F646" s="45" t="str">
        <f t="shared" si="109"/>
        <v>-</v>
      </c>
    </row>
    <row r="647" spans="1:6" ht="24" x14ac:dyDescent="0.2">
      <c r="A647" s="251" t="s">
        <v>1292</v>
      </c>
      <c r="B647" s="64" t="s">
        <v>1293</v>
      </c>
      <c r="C647" s="252" t="s">
        <v>1292</v>
      </c>
      <c r="D647" s="60">
        <f>IF(D426-D427+D641-D642&gt;=0,D426-D427+D641-D642,0)</f>
        <v>0</v>
      </c>
      <c r="E647" s="60">
        <f>IF(E426-E427+E641-E642&gt;=0,E426-E427+E641-E642,0)</f>
        <v>0</v>
      </c>
      <c r="F647" s="45" t="str">
        <f t="shared" si="109"/>
        <v>-</v>
      </c>
    </row>
    <row r="648" spans="1:6" ht="24" x14ac:dyDescent="0.2">
      <c r="A648" s="251" t="s">
        <v>1294</v>
      </c>
      <c r="B648" s="64" t="s">
        <v>1295</v>
      </c>
      <c r="C648" s="252" t="s">
        <v>1294</v>
      </c>
      <c r="D648" s="60">
        <f>IF(D427-D426+D642-D641&gt;=0,D427-D426+D642-D641,0)</f>
        <v>21739.52</v>
      </c>
      <c r="E648" s="60">
        <f>IF(E427-E426+E642-E641&gt;=0,E427-E426+E642-E641,0)</f>
        <v>20660.830000000002</v>
      </c>
      <c r="F648" s="45">
        <f t="shared" si="109"/>
        <v>95.038114916980703</v>
      </c>
    </row>
    <row r="649" spans="1:6" ht="24" x14ac:dyDescent="0.2">
      <c r="A649" s="63" t="s">
        <v>630</v>
      </c>
      <c r="B649" s="64" t="s">
        <v>1296</v>
      </c>
      <c r="C649" s="247" t="s">
        <v>1297</v>
      </c>
      <c r="D649" s="60">
        <f t="shared" ref="D649:E649" si="165">IF(D645+D647-D646-D648&gt;=0,D645+D647-D646-D648,0)</f>
        <v>0</v>
      </c>
      <c r="E649" s="60">
        <f t="shared" si="165"/>
        <v>0</v>
      </c>
      <c r="F649" s="45" t="str">
        <f t="shared" si="109"/>
        <v>-</v>
      </c>
    </row>
    <row r="650" spans="1:6" ht="24" x14ac:dyDescent="0.2">
      <c r="A650" s="63" t="s">
        <v>630</v>
      </c>
      <c r="B650" s="64" t="s">
        <v>1298</v>
      </c>
      <c r="C650" s="247" t="s">
        <v>1299</v>
      </c>
      <c r="D650" s="60">
        <f t="shared" ref="D650:E650" si="166">IF(D646+D648-D645-D647&gt;=0,D646+D648-D645-D647,0)</f>
        <v>20660.830000000056</v>
      </c>
      <c r="E650" s="60">
        <f t="shared" si="166"/>
        <v>23871.130000000048</v>
      </c>
      <c r="F650" s="45">
        <f t="shared" si="109"/>
        <v>115.53809793701406</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0</v>
      </c>
      <c r="E653" s="194">
        <v>0</v>
      </c>
      <c r="F653" s="45" t="str">
        <f t="shared" ref="F653:F740" si="167">IF(D653&lt;&gt;0,IF(E653/D653&gt;=100,"&gt;&gt;100",E653/D653*100),"-")</f>
        <v>-</v>
      </c>
    </row>
    <row r="654" spans="1:6" ht="12.75" customHeight="1" x14ac:dyDescent="0.2">
      <c r="A654" s="63" t="s">
        <v>1305</v>
      </c>
      <c r="B654" s="64" t="s">
        <v>1306</v>
      </c>
      <c r="C654" s="247" t="s">
        <v>1305</v>
      </c>
      <c r="D654" s="194">
        <v>0</v>
      </c>
      <c r="E654" s="194">
        <v>0</v>
      </c>
      <c r="F654" s="45" t="str">
        <f t="shared" si="167"/>
        <v>-</v>
      </c>
    </row>
    <row r="655" spans="1:6" ht="12.75" customHeight="1" x14ac:dyDescent="0.2">
      <c r="A655" s="63" t="s">
        <v>1307</v>
      </c>
      <c r="B655" s="64" t="s">
        <v>1308</v>
      </c>
      <c r="C655" s="247" t="s">
        <v>1307</v>
      </c>
      <c r="D655" s="194">
        <v>0</v>
      </c>
      <c r="E655" s="194">
        <v>0</v>
      </c>
      <c r="F655" s="45" t="str">
        <f t="shared" si="167"/>
        <v>-</v>
      </c>
    </row>
    <row r="656" spans="1:6" ht="24" x14ac:dyDescent="0.2">
      <c r="A656" s="63">
        <v>11</v>
      </c>
      <c r="B656" s="64" t="s">
        <v>1309</v>
      </c>
      <c r="C656" s="247" t="s">
        <v>1310</v>
      </c>
      <c r="D656" s="60">
        <f t="shared" ref="D656:E656" si="168">+D653+D654-D655</f>
        <v>0</v>
      </c>
      <c r="E656" s="60">
        <f t="shared" si="168"/>
        <v>0</v>
      </c>
      <c r="F656" s="45" t="str">
        <f t="shared" si="167"/>
        <v>-</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12</v>
      </c>
      <c r="E658" s="253">
        <v>12</v>
      </c>
      <c r="F658" s="45">
        <f t="shared" si="167"/>
        <v>100</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11</v>
      </c>
      <c r="E660" s="253">
        <v>12</v>
      </c>
      <c r="F660" s="45">
        <f t="shared" si="167"/>
        <v>109.09090909090908</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0</v>
      </c>
      <c r="E683" s="192">
        <v>0</v>
      </c>
      <c r="F683" s="71" t="str">
        <f t="shared" si="167"/>
        <v>-</v>
      </c>
    </row>
    <row r="684" spans="1:6" ht="24" x14ac:dyDescent="0.2">
      <c r="A684" s="70">
        <v>63613</v>
      </c>
      <c r="B684" s="182" t="s">
        <v>1366</v>
      </c>
      <c r="C684" s="278" t="s">
        <v>1367</v>
      </c>
      <c r="D684" s="192">
        <v>179152.5</v>
      </c>
      <c r="E684" s="192">
        <v>231172</v>
      </c>
      <c r="F684" s="71">
        <f t="shared" si="167"/>
        <v>129.03643543908123</v>
      </c>
    </row>
    <row r="685" spans="1:6" ht="24" x14ac:dyDescent="0.2">
      <c r="A685" s="63">
        <v>63622</v>
      </c>
      <c r="B685" s="244" t="s">
        <v>1368</v>
      </c>
      <c r="C685" s="247" t="s">
        <v>1369</v>
      </c>
      <c r="D685" s="194">
        <v>51300</v>
      </c>
      <c r="E685" s="194">
        <v>55797</v>
      </c>
      <c r="F685" s="45">
        <f t="shared" si="167"/>
        <v>108.76608187134502</v>
      </c>
    </row>
    <row r="686" spans="1:6" ht="24" x14ac:dyDescent="0.2">
      <c r="A686" s="63">
        <v>63623</v>
      </c>
      <c r="B686" s="244" t="s">
        <v>1370</v>
      </c>
      <c r="C686" s="247" t="s">
        <v>1371</v>
      </c>
      <c r="D686" s="194">
        <v>7965</v>
      </c>
      <c r="E686" s="194">
        <v>11868</v>
      </c>
      <c r="F686" s="45">
        <f t="shared" si="167"/>
        <v>149.00188323917138</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16028.78</v>
      </c>
      <c r="E724" s="192">
        <v>17103.16</v>
      </c>
      <c r="F724" s="71">
        <f t="shared" si="167"/>
        <v>106.70281830557285</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0</v>
      </c>
      <c r="F732" s="71" t="str">
        <f t="shared" si="167"/>
        <v>-</v>
      </c>
    </row>
    <row r="733" spans="1:6" ht="12.75" customHeight="1" x14ac:dyDescent="0.2">
      <c r="A733" s="70">
        <v>31215</v>
      </c>
      <c r="B733" s="65" t="s">
        <v>1444</v>
      </c>
      <c r="C733" s="278" t="s">
        <v>1445</v>
      </c>
      <c r="D733" s="192">
        <v>3606.55</v>
      </c>
      <c r="E733" s="192">
        <v>2010.83</v>
      </c>
      <c r="F733" s="71">
        <f t="shared" si="167"/>
        <v>55.754945862389263</v>
      </c>
    </row>
    <row r="734" spans="1:6" ht="12.75" customHeight="1" x14ac:dyDescent="0.2">
      <c r="A734" s="70">
        <v>32121</v>
      </c>
      <c r="B734" s="65" t="s">
        <v>1446</v>
      </c>
      <c r="C734" s="278" t="s">
        <v>1447</v>
      </c>
      <c r="D734" s="192">
        <v>6212.83</v>
      </c>
      <c r="E734" s="192">
        <v>8314.15</v>
      </c>
      <c r="F734" s="71">
        <f t="shared" si="167"/>
        <v>133.82226779100668</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0</v>
      </c>
      <c r="E736" s="194">
        <v>0</v>
      </c>
      <c r="F736" s="45" t="str">
        <f t="shared" si="167"/>
        <v>-</v>
      </c>
    </row>
    <row r="737" spans="1:6" ht="12.75" customHeight="1" x14ac:dyDescent="0.2">
      <c r="A737" s="63" t="s">
        <v>1452</v>
      </c>
      <c r="B737" s="64" t="s">
        <v>1453</v>
      </c>
      <c r="C737" s="247" t="s">
        <v>1452</v>
      </c>
      <c r="D737" s="194">
        <v>400</v>
      </c>
      <c r="E737" s="194">
        <v>1747.09</v>
      </c>
      <c r="F737" s="45">
        <f t="shared" si="167"/>
        <v>436.77250000000004</v>
      </c>
    </row>
    <row r="738" spans="1:6" ht="12.75" customHeight="1" x14ac:dyDescent="0.2">
      <c r="A738" s="63" t="s">
        <v>1454</v>
      </c>
      <c r="B738" s="64" t="s">
        <v>1455</v>
      </c>
      <c r="C738" s="247" t="s">
        <v>1454</v>
      </c>
      <c r="D738" s="194">
        <v>2985.23</v>
      </c>
      <c r="E738" s="194">
        <v>5033.91</v>
      </c>
      <c r="F738" s="45">
        <f t="shared" si="167"/>
        <v>168.627207953826</v>
      </c>
    </row>
    <row r="739" spans="1:6" ht="12.75" customHeight="1" x14ac:dyDescent="0.2">
      <c r="A739" s="70" t="s">
        <v>1456</v>
      </c>
      <c r="B739" s="65" t="s">
        <v>1457</v>
      </c>
      <c r="C739" s="278" t="s">
        <v>1456</v>
      </c>
      <c r="D739" s="192">
        <v>424.8</v>
      </c>
      <c r="E739" s="192">
        <v>1663.82</v>
      </c>
      <c r="F739" s="71">
        <f t="shared" si="167"/>
        <v>391.67137476459504</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4283.55</v>
      </c>
      <c r="E741" s="192">
        <v>4886.28</v>
      </c>
      <c r="F741" s="71">
        <f t="shared" ref="F741:F1006" si="169">IF(D741&lt;&gt;0,IF(E741/D741&gt;=100,"&gt;&gt;100",E741/D741*100),"-")</f>
        <v>114.07080575690722</v>
      </c>
    </row>
    <row r="742" spans="1:6" ht="12.75" customHeight="1" x14ac:dyDescent="0.2">
      <c r="A742" s="70" t="s">
        <v>1462</v>
      </c>
      <c r="B742" s="65" t="s">
        <v>1463</v>
      </c>
      <c r="C742" s="278" t="s">
        <v>1462</v>
      </c>
      <c r="D742" s="192">
        <v>337.26</v>
      </c>
      <c r="E742" s="192">
        <v>264.99</v>
      </c>
      <c r="F742" s="71">
        <f t="shared" si="169"/>
        <v>78.571428571428584</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abSelected="1" topLeftCell="A296"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519067.80000000005</v>
      </c>
      <c r="E6" s="180">
        <f t="shared" si="0"/>
        <v>595642.34999999986</v>
      </c>
      <c r="F6" s="181">
        <f t="shared" ref="F6:F298" si="1">IF(D6&gt;0,IF(E6/D6&gt;=100,"&gt;&gt;100",E6/D6*100),"-")</f>
        <v>114.75232137304603</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508408.91000000003</v>
      </c>
      <c r="E7" s="79">
        <f t="shared" si="2"/>
        <v>578255.54999999981</v>
      </c>
      <c r="F7" s="71">
        <f t="shared" si="1"/>
        <v>113.73828007852967</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508408.91000000003</v>
      </c>
      <c r="E12" s="79">
        <f t="shared" si="3"/>
        <v>578255.54999999981</v>
      </c>
      <c r="F12" s="71">
        <f t="shared" si="1"/>
        <v>113.73828007852967</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13872.119999999995</v>
      </c>
      <c r="E19" s="79">
        <f t="shared" si="5"/>
        <v>19818.489999999991</v>
      </c>
      <c r="F19" s="71">
        <f t="shared" si="1"/>
        <v>142.86561823282958</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156808.13</v>
      </c>
      <c r="E20" s="192">
        <v>166373.98000000001</v>
      </c>
      <c r="F20" s="71">
        <f t="shared" si="1"/>
        <v>106.10035334264876</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6752.4</v>
      </c>
      <c r="E21" s="192">
        <v>8152.4</v>
      </c>
      <c r="F21" s="71">
        <f t="shared" si="1"/>
        <v>120.73336887625142</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1675.62</v>
      </c>
      <c r="E22" s="192">
        <v>1675.62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151364.03</v>
      </c>
      <c r="E28" s="192">
        <v>156383.51</v>
      </c>
      <c r="F28" s="71">
        <f t="shared" si="1"/>
        <v>103.31616434895399</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494536.79000000004</v>
      </c>
      <c r="E35" s="79">
        <f t="shared" si="7"/>
        <v>558437.05999999982</v>
      </c>
      <c r="F35" s="71">
        <f t="shared" si="1"/>
        <v>112.92123686086121</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1587146.84</v>
      </c>
      <c r="E36" s="192">
        <v>1667022.18</v>
      </c>
      <c r="F36" s="71">
        <f t="shared" si="1"/>
        <v>105.03263705581267</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2697.15</v>
      </c>
      <c r="E37" s="192">
        <v>2697.15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1095307.2</v>
      </c>
      <c r="E40" s="192">
        <v>1111282.27</v>
      </c>
      <c r="F40" s="71">
        <f t="shared" si="1"/>
        <v>101.45850132273392</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8601.61</v>
      </c>
      <c r="E54" s="192">
        <v>8601.61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8601.61</v>
      </c>
      <c r="E55" s="192">
        <v>8601.61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10658.89</v>
      </c>
      <c r="E69" s="79">
        <f>E70+E82+E88+E119+E135+E147+E165+E171</f>
        <v>17386.8</v>
      </c>
      <c r="F69" s="71">
        <f t="shared" si="1"/>
        <v>163.12017480244191</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80.709999999999994</v>
      </c>
      <c r="E82" s="79">
        <f>SUM(E83:E85)-E86+E87</f>
        <v>315.12</v>
      </c>
      <c r="F82" s="71">
        <f t="shared" si="1"/>
        <v>390.43489034816014</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12.16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80.709999999999994</v>
      </c>
      <c r="E87" s="192">
        <v>302.95999999999998</v>
      </c>
      <c r="F87" s="71">
        <f t="shared" si="1"/>
        <v>375.3686036426713</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10578.18</v>
      </c>
      <c r="E147" s="79">
        <f t="shared" si="24"/>
        <v>17071.68</v>
      </c>
      <c r="F147" s="71">
        <f t="shared" si="1"/>
        <v>161.38579604431007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10578.18</v>
      </c>
      <c r="E162" s="192">
        <v>17071.68</v>
      </c>
      <c r="F162" s="71">
        <f t="shared" si="1"/>
        <v>161.38579604431007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519067.79999999993</v>
      </c>
      <c r="E176" s="79">
        <f>E177+E251</f>
        <v>595642.35000000009</v>
      </c>
      <c r="F176" s="71">
        <f t="shared" si="1"/>
        <v>114.7523213730461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31319.719999999998</v>
      </c>
      <c r="E177" s="79">
        <f>E178+E197+E203+E219+E247+E248</f>
        <v>41257.93</v>
      </c>
      <c r="F177" s="71">
        <f t="shared" si="1"/>
        <v>131.7314778037607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31319.719999999998</v>
      </c>
      <c r="E178" s="79">
        <f>SUM(E179:E181)+E185+E186+SUM(E194:E196)</f>
        <v>41257.93</v>
      </c>
      <c r="F178" s="71">
        <f t="shared" si="1"/>
        <v>131.7314778037607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27248.62</v>
      </c>
      <c r="E179" s="192">
        <v>36908.959999999999</v>
      </c>
      <c r="F179" s="71">
        <f t="shared" si="1"/>
        <v>135.45258438775983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4071.1</v>
      </c>
      <c r="E180" s="192">
        <v>4348.97</v>
      </c>
      <c r="F180" s="71">
        <f t="shared" si="1"/>
        <v>106.82542801699788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487748.07999999996</v>
      </c>
      <c r="E251" s="79">
        <f>+E252+E255-E264+E274+E291</f>
        <v>554384.42000000004</v>
      </c>
      <c r="F251" s="71">
        <f t="shared" si="1"/>
        <v>113.66204045334226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508408.91</v>
      </c>
      <c r="E252" s="79">
        <f>E253-E254</f>
        <v>578255.55000000005</v>
      </c>
      <c r="F252" s="71">
        <f t="shared" si="1"/>
        <v>113.73828007852971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508408.91</v>
      </c>
      <c r="E253" s="192">
        <v>578255.55000000005</v>
      </c>
      <c r="F253" s="71">
        <f t="shared" si="1"/>
        <v>113.73828007852971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-20660.830000000002</v>
      </c>
      <c r="E255" s="79">
        <f>E256-E260</f>
        <v>-23871.13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20660.830000000002</v>
      </c>
      <c r="E260" s="79">
        <f>SUM(E261:E263)</f>
        <v>23871.13</v>
      </c>
      <c r="F260" s="71">
        <f t="shared" si="1"/>
        <v>115.53809793701416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20660.830000000002</v>
      </c>
      <c r="E261" s="192">
        <v>23871.13</v>
      </c>
      <c r="F261" s="71">
        <f t="shared" si="1"/>
        <v>115.53809793701416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894817.16</v>
      </c>
      <c r="E297" s="79">
        <f t="shared" si="42"/>
        <v>876780.68</v>
      </c>
      <c r="F297" s="71">
        <f t="shared" si="1"/>
        <v>97.984339057601446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894817.16</v>
      </c>
      <c r="E298" s="193">
        <v>876780.68</v>
      </c>
      <c r="F298" s="75">
        <f t="shared" si="1"/>
        <v>97.984339057601446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10578.18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0</v>
      </c>
      <c r="E303" s="192">
        <v>17071.68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80.709999999999994</v>
      </c>
      <c r="E308" s="192">
        <v>302.95999999999998</v>
      </c>
      <c r="F308" s="71">
        <f t="shared" si="43"/>
        <v>375.3686036426713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10578.18</v>
      </c>
      <c r="E335" s="192">
        <v>17071.68</v>
      </c>
      <c r="F335" s="71">
        <f t="shared" si="43"/>
        <v>161.38579604431007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31319.72</v>
      </c>
      <c r="E337" s="192">
        <v>41257.93</v>
      </c>
      <c r="F337" s="71">
        <f t="shared" si="43"/>
        <v>131.7314778037607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894817.16</v>
      </c>
      <c r="E387" s="192">
        <v>876780.68</v>
      </c>
      <c r="F387" s="71">
        <f t="shared" si="44"/>
        <v>97.984339057601446</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83"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466718.76</v>
      </c>
      <c r="E107" s="60">
        <f t="shared" si="21"/>
        <v>594450.81000000006</v>
      </c>
      <c r="F107" s="45">
        <f t="shared" si="1"/>
        <v>127.36809850968922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466718.76</v>
      </c>
      <c r="E109" s="194">
        <v>594450.81000000006</v>
      </c>
      <c r="F109" s="45">
        <f t="shared" si="1"/>
        <v>127.36809850968922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466718.76</v>
      </c>
      <c r="E141" s="81">
        <f t="shared" si="28"/>
        <v>594450.81000000006</v>
      </c>
      <c r="F141" s="61">
        <f t="shared" si="1"/>
        <v>127.36809850968922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20994.55</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20994.55</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20994.55</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v>0</v>
      </c>
      <c r="E9" s="195">
        <v>20994.55</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21" zoomScaleNormal="100" workbookViewId="0">
      <selection activeCell="C43" sqref="C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31319.72</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599637.21</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507824.44</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404078.96</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103745.48</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v>0</v>
      </c>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91812.77</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v>0</v>
      </c>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v>0</v>
      </c>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589699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497886.23</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394418.62</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103467.61</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v>0</v>
      </c>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91812.77</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v>0</v>
      </c>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41257.929999999935</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41257.93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41257.93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30988</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Korisnik4</cp:lastModifiedBy>
  <cp:lastPrinted>2026-01-29T13:08:55Z</cp:lastPrinted>
  <dcterms:created xsi:type="dcterms:W3CDTF">2022-04-01T05:14:30Z</dcterms:created>
  <dcterms:modified xsi:type="dcterms:W3CDTF">2026-02-02T08:59:10Z</dcterms:modified>
</cp:coreProperties>
</file>